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taS\Desktop\"/>
    </mc:Choice>
  </mc:AlternateContent>
  <xr:revisionPtr revIDLastSave="0" documentId="13_ncr:1_{F2C8C7E3-0F28-4A1D-8DEB-94F35BF2556F}" xr6:coauthVersionLast="47" xr6:coauthVersionMax="47" xr10:uidLastSave="{00000000-0000-0000-0000-000000000000}"/>
  <bookViews>
    <workbookView xWindow="-120" yWindow="-120" windowWidth="29040" windowHeight="15840" xr2:uid="{F885EA74-9095-4104-BB76-D21F9F31A401}"/>
  </bookViews>
  <sheets>
    <sheet name="2024 m. KPP" sheetId="1" r:id="rId1"/>
    <sheet name="2024 m. kofinansavima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8" i="1" l="1"/>
  <c r="Q192" i="1"/>
  <c r="Q236" i="1"/>
  <c r="Q229" i="1"/>
  <c r="Q225" i="1"/>
  <c r="Q217" i="1"/>
  <c r="Q205" i="1"/>
  <c r="Q180" i="1"/>
  <c r="Q150" i="1"/>
  <c r="Q98" i="1"/>
  <c r="Q87" i="1"/>
  <c r="Q34" i="1"/>
  <c r="Q15" i="1"/>
  <c r="Q3" i="1"/>
  <c r="N34" i="1"/>
  <c r="N98" i="1"/>
  <c r="N236" i="1"/>
  <c r="N229" i="1"/>
  <c r="N225" i="1"/>
  <c r="N217" i="1"/>
  <c r="N205" i="1"/>
  <c r="N180" i="1"/>
  <c r="N150" i="1"/>
  <c r="N87" i="1"/>
  <c r="N15" i="1"/>
  <c r="N3" i="1"/>
  <c r="K15" i="1"/>
  <c r="K229" i="1"/>
  <c r="K236" i="1"/>
  <c r="K225" i="1"/>
  <c r="K217" i="1"/>
  <c r="K205" i="1"/>
  <c r="K180" i="1"/>
  <c r="K150" i="1"/>
  <c r="K87" i="1"/>
  <c r="K3" i="1"/>
  <c r="H236" i="1"/>
  <c r="H3" i="1"/>
  <c r="H205" i="1"/>
  <c r="H150" i="1"/>
  <c r="H87" i="1"/>
  <c r="H180" i="1"/>
  <c r="K251" i="1" l="1"/>
  <c r="Q251" i="1"/>
  <c r="N251" i="1"/>
  <c r="H225" i="1"/>
  <c r="H220" i="1"/>
  <c r="H217" i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4" i="5"/>
  <c r="K5" i="5"/>
  <c r="K6" i="5"/>
  <c r="K3" i="5"/>
  <c r="J62" i="5"/>
  <c r="H62" i="5"/>
  <c r="H251" i="1" l="1"/>
  <c r="F62" i="5"/>
  <c r="D62" i="5"/>
  <c r="K62" i="5" s="1"/>
  <c r="E236" i="1" l="1"/>
  <c r="R236" i="1" s="1"/>
  <c r="E231" i="1"/>
  <c r="E214" i="1"/>
  <c r="E212" i="1"/>
  <c r="E208" i="1"/>
  <c r="E205" i="1"/>
  <c r="R205" i="1" s="1"/>
  <c r="E202" i="1"/>
  <c r="E197" i="1"/>
  <c r="E192" i="1"/>
  <c r="R192" i="1" s="1"/>
  <c r="E190" i="1"/>
  <c r="E188" i="1"/>
  <c r="E185" i="1"/>
  <c r="E180" i="1"/>
  <c r="R180" i="1" s="1"/>
  <c r="E177" i="1"/>
  <c r="E171" i="1"/>
  <c r="E167" i="1"/>
  <c r="E161" i="1"/>
  <c r="E158" i="1"/>
  <c r="E153" i="1"/>
  <c r="E150" i="1"/>
  <c r="R150" i="1" s="1"/>
  <c r="E147" i="1"/>
  <c r="E145" i="1"/>
  <c r="E143" i="1"/>
  <c r="E141" i="1"/>
  <c r="E139" i="1"/>
  <c r="E135" i="1"/>
  <c r="E131" i="1"/>
  <c r="E126" i="1"/>
  <c r="E122" i="1"/>
  <c r="E118" i="1"/>
  <c r="E116" i="1"/>
  <c r="E112" i="1"/>
  <c r="E108" i="1"/>
  <c r="E103" i="1"/>
  <c r="E98" i="1"/>
  <c r="R98" i="1" s="1"/>
  <c r="E94" i="1"/>
  <c r="E90" i="1"/>
  <c r="E87" i="1"/>
  <c r="R87" i="1" s="1"/>
  <c r="E84" i="1"/>
  <c r="E80" i="1"/>
  <c r="E75" i="1"/>
  <c r="E72" i="1"/>
  <c r="E65" i="1"/>
  <c r="E62" i="1"/>
  <c r="E58" i="1"/>
  <c r="E55" i="1"/>
  <c r="E51" i="1"/>
  <c r="E48" i="1"/>
  <c r="E44" i="1"/>
  <c r="E40" i="1"/>
  <c r="E38" i="1"/>
  <c r="E34" i="1"/>
  <c r="R34" i="1" s="1"/>
  <c r="E31" i="1"/>
  <c r="E28" i="1"/>
  <c r="E3" i="1"/>
  <c r="R3" i="1" s="1"/>
  <c r="E11" i="1"/>
  <c r="E15" i="1"/>
  <c r="E251" i="1" l="1"/>
  <c r="R251" i="1" s="1"/>
  <c r="R15" i="1"/>
</calcChain>
</file>

<file path=xl/sharedStrings.xml><?xml version="1.0" encoding="utf-8"?>
<sst xmlns="http://schemas.openxmlformats.org/spreadsheetml/2006/main" count="586" uniqueCount="304">
  <si>
    <t>Pareiškėjo pavadinimas</t>
  </si>
  <si>
    <t>1.</t>
  </si>
  <si>
    <t>Raseinių rajono kaimų bendruomenių sąjunga</t>
  </si>
  <si>
    <t>2.</t>
  </si>
  <si>
    <t>Požečių  kaimo bendruomenė</t>
  </si>
  <si>
    <t>3.</t>
  </si>
  <si>
    <t>Kaimo bendruomenė „Vengerskai“</t>
  </si>
  <si>
    <t>4.</t>
  </si>
  <si>
    <t>Visuomeninė organizacija kaimo bendruomenė „Gynėvė“</t>
  </si>
  <si>
    <t>5.</t>
  </si>
  <si>
    <t>Balčių kaimų bendruomenė</t>
  </si>
  <si>
    <t>6.</t>
  </si>
  <si>
    <t>Verėduvos  kaimo bendruomenė</t>
  </si>
  <si>
    <t>7.</t>
  </si>
  <si>
    <t>Akstinų kaimo bendruomenė</t>
  </si>
  <si>
    <t>8.</t>
  </si>
  <si>
    <t>Kaimų bendruomenė „Anžiliai“</t>
  </si>
  <si>
    <t>9.</t>
  </si>
  <si>
    <t>Lenkelių kaimo bendruomenė</t>
  </si>
  <si>
    <t>10.</t>
  </si>
  <si>
    <t>Visuomeninė organizacija Pašešuvio kaimo bendruomenė</t>
  </si>
  <si>
    <t>11.</t>
  </si>
  <si>
    <t>Kaimų bendruomenė "Berteškiai"</t>
  </si>
  <si>
    <t>12.</t>
  </si>
  <si>
    <t>Alėjų kaimų bendruomenė</t>
  </si>
  <si>
    <t>13.</t>
  </si>
  <si>
    <t xml:space="preserve">Visuomeninė organizacija „Slabada“  </t>
  </si>
  <si>
    <t>14.</t>
  </si>
  <si>
    <t>15.</t>
  </si>
  <si>
    <t xml:space="preserve">Visuomeninė organizacija „Kaulakių kaimo bendruomenė“  </t>
  </si>
  <si>
    <t>16.</t>
  </si>
  <si>
    <t>Kaimo bendruomenė „Bliūdžiai“</t>
  </si>
  <si>
    <t>17.</t>
  </si>
  <si>
    <t>Šiluvos bendruomenė „Aušrinė“</t>
  </si>
  <si>
    <t>18.</t>
  </si>
  <si>
    <t>Kaimo bendruomenė „Palukštys“</t>
  </si>
  <si>
    <t>19.</t>
  </si>
  <si>
    <t>Skirmantiškės  kaimo bendruomenė</t>
  </si>
  <si>
    <t>20.</t>
  </si>
  <si>
    <t>Kaimų bendruomenė „Dumšiškiai“</t>
  </si>
  <si>
    <t>21.</t>
  </si>
  <si>
    <t>Asociacija „Ariogalos bendruomenė“</t>
  </si>
  <si>
    <t>22.</t>
  </si>
  <si>
    <t>Kaimo bendruomenė „Kalnujai“</t>
  </si>
  <si>
    <t>23.</t>
  </si>
  <si>
    <t>Visuomeninė organizacija „Gabšių kaimo bendruomenė“</t>
  </si>
  <si>
    <t>24.</t>
  </si>
  <si>
    <t>25.</t>
  </si>
  <si>
    <t>Gylių kaimo bendruomenė</t>
  </si>
  <si>
    <t>26.</t>
  </si>
  <si>
    <t>Gintaro kaimų bendruomenė</t>
  </si>
  <si>
    <t>27.</t>
  </si>
  <si>
    <t>Kaimų bendruomenė „Lyduvėnai“</t>
  </si>
  <si>
    <t>28.</t>
  </si>
  <si>
    <t>Kaimų bendruomenė „Biliūnai“</t>
  </si>
  <si>
    <t>29.</t>
  </si>
  <si>
    <t>Kaimų bendruomenė „Betygala“</t>
  </si>
  <si>
    <t>30.</t>
  </si>
  <si>
    <t>Kaimų bendruomenė „Steponkaimis“</t>
  </si>
  <si>
    <t>31.</t>
  </si>
  <si>
    <t>Visuomeninė organizacija kaimų bendruomenė „Butkiškės“</t>
  </si>
  <si>
    <t>32.</t>
  </si>
  <si>
    <t>Ramonų kaimo bendruomenė</t>
  </si>
  <si>
    <t>33.</t>
  </si>
  <si>
    <t>Gėluvos kaimo bendruomenė</t>
  </si>
  <si>
    <t>34.</t>
  </si>
  <si>
    <t>Katauskių kaimo bendruomenė</t>
  </si>
  <si>
    <t>35.</t>
  </si>
  <si>
    <t>Sargelių bendruomenės centras</t>
  </si>
  <si>
    <t>36.</t>
  </si>
  <si>
    <t>Visuomeninė organizacija Pašaltuonio kaimų bendruomenė „Šaltuona“</t>
  </si>
  <si>
    <t>37.</t>
  </si>
  <si>
    <t>Kaimų bendruomenė „Girkalnis“</t>
  </si>
  <si>
    <t>38.</t>
  </si>
  <si>
    <t>Užkalnių kaimo bendruomenė</t>
  </si>
  <si>
    <t>39.</t>
  </si>
  <si>
    <t>Kaimų bendruomenė „Saugailiai“</t>
  </si>
  <si>
    <t>40.</t>
  </si>
  <si>
    <t>Visuomeninė organizacija Ilgižių krašto kaimų bendruomenė „Santaka“</t>
  </si>
  <si>
    <t>41.</t>
  </si>
  <si>
    <t>Kaimų bendruomenė „Sujainiai“</t>
  </si>
  <si>
    <t>42.</t>
  </si>
  <si>
    <t>Žaiginio bendruomenė „Bitupis“</t>
  </si>
  <si>
    <t>43.</t>
  </si>
  <si>
    <t>Paupio kaimų  bendruomenė</t>
  </si>
  <si>
    <t>44.</t>
  </si>
  <si>
    <t xml:space="preserve">Visuomeninė organizacija „Vosiliškio kaimo bendruomenė“  </t>
  </si>
  <si>
    <t>45.</t>
  </si>
  <si>
    <t>Kaimų bendruomenė „Gruzdiškė“</t>
  </si>
  <si>
    <t>46.</t>
  </si>
  <si>
    <t>Didžiulių kaimo bendruomenė</t>
  </si>
  <si>
    <t>47.</t>
  </si>
  <si>
    <t>Pramedžiavos kaimų bendruomenė</t>
  </si>
  <si>
    <t>48.</t>
  </si>
  <si>
    <t>Nemakščių bendruomenės santalka</t>
  </si>
  <si>
    <t>49.</t>
  </si>
  <si>
    <t>50.</t>
  </si>
  <si>
    <t>Gervinės kaimo bendruomenė</t>
  </si>
  <si>
    <t>51.</t>
  </si>
  <si>
    <t>Raseinių rajono Mirklių kaimo bendruomenė</t>
  </si>
  <si>
    <t>52.</t>
  </si>
  <si>
    <t>Visuomeninė organizacija „Norgėlų kaimo bendruomenė“</t>
  </si>
  <si>
    <t>53.</t>
  </si>
  <si>
    <t>Kilupių kaimo bendruomenė</t>
  </si>
  <si>
    <t>54.</t>
  </si>
  <si>
    <t>Kaimų bendruomenė „Viduklė“</t>
  </si>
  <si>
    <t>55.</t>
  </si>
  <si>
    <t>Mažosios Viduklės kaimų bendruomenė</t>
  </si>
  <si>
    <t>56.</t>
  </si>
  <si>
    <t>Lakštučių kaimų bendruomenė</t>
  </si>
  <si>
    <t>Kaimo bendruomenė „Palendrės“</t>
  </si>
  <si>
    <t>Visuomeninė organizacija kaimo bendruomenė „Paliepiai“</t>
  </si>
  <si>
    <t>Ryšio paslaugos (TELIA)</t>
  </si>
  <si>
    <t>Transporto nuoma į užsienio šalis</t>
  </si>
  <si>
    <t>Transporto nuoma į Karklę, bendruomenių sąskrydį</t>
  </si>
  <si>
    <t>Konsultavimo paslaugos (bendruomenių buhalteris)</t>
  </si>
  <si>
    <t>Nakvynės paslaugos (kelionės metu į užsienio šalį)</t>
  </si>
  <si>
    <t>Suvenyrai</t>
  </si>
  <si>
    <t>Elektros energijos paslaugos</t>
  </si>
  <si>
    <t>Vandens tiekimo paslaugos</t>
  </si>
  <si>
    <t>Vietinė rinkliava</t>
  </si>
  <si>
    <t>Vandens šildytuvas</t>
  </si>
  <si>
    <t>Turto draudimo paslauga</t>
  </si>
  <si>
    <t>Benzinas (aplinkos tvarkymui)</t>
  </si>
  <si>
    <t>Užuolaidos</t>
  </si>
  <si>
    <t>Dušo komplektas su maišytuvu</t>
  </si>
  <si>
    <t>Kanceliarinės prekės</t>
  </si>
  <si>
    <t>Rūbų kabykla</t>
  </si>
  <si>
    <t>VĮ "Registrų centras" paslaugos</t>
  </si>
  <si>
    <t>Dažai medienai</t>
  </si>
  <si>
    <t>Pakabos 3 vnt.</t>
  </si>
  <si>
    <t>Visuomeninė organizacija kaimų bendruomenė Pagraja</t>
  </si>
  <si>
    <t>Benzinas ir dyzelinas transporto priemonėms</t>
  </si>
  <si>
    <t>Gėlės</t>
  </si>
  <si>
    <t>Transporto nuoma</t>
  </si>
  <si>
    <t>Kasetė spausdintuvui</t>
  </si>
  <si>
    <t>Varpų ir angelų ekspozicijų įrengimo išlaidos</t>
  </si>
  <si>
    <t>TELE2 ryšio paslaugos (signalizacijai)</t>
  </si>
  <si>
    <t>Internetinio puslapio mokestis</t>
  </si>
  <si>
    <t>Spausdintuvo kasetė, 4 vnt.</t>
  </si>
  <si>
    <t>Interneto paslauga</t>
  </si>
  <si>
    <t>Degalai, tepalai (aplinkos tvarkymui)</t>
  </si>
  <si>
    <t>Virtuvės reikmenys, molio deginimo krosnies plokštė, įspaudai, glazūra, molis</t>
  </si>
  <si>
    <t>Roletai</t>
  </si>
  <si>
    <t>Stogo remontas</t>
  </si>
  <si>
    <t>Degalai (aplinkos tvarkymui)</t>
  </si>
  <si>
    <t>Suvenyrai respublikio festivalio dalyviams</t>
  </si>
  <si>
    <t>Signalizacijos mokestis</t>
  </si>
  <si>
    <t>Grėblys</t>
  </si>
  <si>
    <t>kastuvas</t>
  </si>
  <si>
    <t>Kanceliarinės, ūkinės, buitinės prekės</t>
  </si>
  <si>
    <t>Transporto paslaugos</t>
  </si>
  <si>
    <t>Edukacinės programos</t>
  </si>
  <si>
    <t>lektoriaus paslauga</t>
  </si>
  <si>
    <t>Renginio atlikėjo, moderatoriaus paslauga</t>
  </si>
  <si>
    <t>Raseinių rajono parapijos - 15</t>
  </si>
  <si>
    <t>vejapjovės, žoliapjovės, pūstuvai,gyvatvorių žirklės, auštapjovė ir pan.</t>
  </si>
  <si>
    <t>spinta-lentyna, šildymo-šaldymo sistemos (kondicionieriai)</t>
  </si>
  <si>
    <t>žvyras, skalda (prie bendruomenės esančios aikštelės dangai)</t>
  </si>
  <si>
    <t>IŠ VISO SKIRTA:</t>
  </si>
  <si>
    <t xml:space="preserve">Eil. Nr. </t>
  </si>
  <si>
    <t xml:space="preserve">Požečių kaimo bendruomenė </t>
  </si>
  <si>
    <t xml:space="preserve">Raseinių rajono kaimų bendruomenių sąjunga </t>
  </si>
  <si>
    <t>kaimo bendruomenė „Vengerskai“</t>
  </si>
  <si>
    <t>VO kaimo bendruomenė „Gynėvė“</t>
  </si>
  <si>
    <t>Verėduvos kaimo bendruomenė</t>
  </si>
  <si>
    <t>kaimų bendruomenė „Anžiliai"</t>
  </si>
  <si>
    <t>VO Pašešuvio kaimo bendruomenė</t>
  </si>
  <si>
    <t>Alėjų kaimo bendruomenė</t>
  </si>
  <si>
    <t>VO „Slabada“</t>
  </si>
  <si>
    <t>VO „Kaulakių kaimo bendruomenė“</t>
  </si>
  <si>
    <t>kaimo bendruomenė „Bliūdžiai“</t>
  </si>
  <si>
    <t>Skirmantiškės kaimo bendruomenė</t>
  </si>
  <si>
    <t>kaimų bendruomenė „Dumšiškiai“</t>
  </si>
  <si>
    <t>asociacija „Ariogalos bendruomenė“</t>
  </si>
  <si>
    <t>kaimo bendruomenė „Kalnujai“</t>
  </si>
  <si>
    <t>VO „Gabšių kaimo bendruomenė“</t>
  </si>
  <si>
    <t>Gintaro kaimo bendruomenė</t>
  </si>
  <si>
    <t>kaimų bendruomenė „Lyduvėnai“</t>
  </si>
  <si>
    <t>kaimų bendruomenė „Betygala“</t>
  </si>
  <si>
    <t>kaimų bendruomenė „Biliūnai“</t>
  </si>
  <si>
    <t>kaimų bendruomenė „Steponkaimis“</t>
  </si>
  <si>
    <t>VO Pašaltuonio bendruomenė „Šaltuona“</t>
  </si>
  <si>
    <t>kaimų bendruomenė „Girkalnis“</t>
  </si>
  <si>
    <t>kaimų bendruomenė „Saugailiai“</t>
  </si>
  <si>
    <t>VO Ilgižių krašto kaimų bendruomenė „Santaka“</t>
  </si>
  <si>
    <t>kaimų bendruomenė Sujainiai</t>
  </si>
  <si>
    <t>VO Vosiliškio kaimo bendruomenė</t>
  </si>
  <si>
    <t>Paupio kaimų bendruomenė</t>
  </si>
  <si>
    <t>VO „Ariogalos santara“</t>
  </si>
  <si>
    <t>VO „Norgėlų kaimo bendruomenė“</t>
  </si>
  <si>
    <t xml:space="preserve">VO kaimų bendruomenė „Pagraja“ </t>
  </si>
  <si>
    <t>VO kaimų bendruomenei „Butkiškės“</t>
  </si>
  <si>
    <t>Raseinių rajono vietos veiklos grupei „Raseinių krašto bendrija“ (bendradarbiavimo sutartis su Kėdainiais)</t>
  </si>
  <si>
    <t>kaimų bendruomenė „Berteškiai“</t>
  </si>
  <si>
    <t>kaimų bendruomenė „Gruzdiškė“</t>
  </si>
  <si>
    <t>58.</t>
  </si>
  <si>
    <t xml:space="preserve">Mažosios Viduklės kaimų bendruomenė </t>
  </si>
  <si>
    <t>57.</t>
  </si>
  <si>
    <t>lauko baldai, lauko palapinė, kavos aparatas, spragėsių aparatas, lauko šiukšliadėžė</t>
  </si>
  <si>
    <t>IŠ VISO SKIRTA LĖŠŲ:</t>
  </si>
  <si>
    <t>Raseinių rajono vietos veiklos grupei „Raseinių krašto bendrija</t>
  </si>
  <si>
    <t>Asociacija Kaimo svetainė</t>
  </si>
  <si>
    <t>Lietuvos kaimo plėtros 2014-2020 m. programos priemonės „techninė pagalba“ veiklos srities „Lietuvos kaimo tinklas“ (renginių komunikacijos priemonės) finansuojamo projekto kofinansavimui – pagal jungtinę veiklos sutartį</t>
  </si>
  <si>
    <t>Lietuvos kaimo plėtros 2014-2020 m. programos priemonės „techninė pagalba“ veiklos srities „Lietuvos kaimo tinklas“ (renginių komunikacijos priemonės) finansuojamo projekto kofinansavimui – pagal jungtinę veiklos sutartį.</t>
  </si>
  <si>
    <t>VVG projekto kofinansavimas -  taurių įsigijimui.</t>
  </si>
  <si>
    <t>VVG projekto kofinansavimui - suvenyrų įsigijimui</t>
  </si>
  <si>
    <t>VVg projekto kofinansavimui - maitinimo paslauga</t>
  </si>
  <si>
    <t>VVG projekto kofinansavimas -  maitinimo įsigijimui.</t>
  </si>
  <si>
    <t>VVG projekto kofinansavimui - maitinimo įsigijimui</t>
  </si>
  <si>
    <t>Lietuvos respublikos žemės ūkio ministerijos finansuojamo Kaišiadorių rajono vietos veiklos grupės teritorinio projekto kofinansavimui – pagal jungtinę veiklos sutartį.</t>
  </si>
  <si>
    <t>Lietuvos Respublikos krašto apsaugos ministerijos finansuojamos programos Projekto kofinansavimui – aplinkos tvarkymo darbų ir granito plokštės paminklui įsigijimas</t>
  </si>
  <si>
    <t>Žemės ūkio ministerijos 2024 m. nacionalinės paramos kaimo bendruomenių veiklai remti projekto kofinansavimui – vejos bortų įsigijimui</t>
  </si>
  <si>
    <t>Žemės ūkio ministerijos 2024 m. nacionalinės paramos kaimo bendruomenių veiklai remti projekto kofinansavimui – traktoriuko įsigijimui</t>
  </si>
  <si>
    <t>Žemės ūkio ministerijos 2024 m. nacionalinės paramos kaimo bendruomenių veiklai remti projekto kofinansavimui – lauko treniruoklių įsigijimui</t>
  </si>
  <si>
    <t>Žemės ūkio ministerijos 2024 m. nacionalinės paramos kaimo bendruomenių veiklai remti projekto kofinansavimui – lauko treniruoklio įsigijimui</t>
  </si>
  <si>
    <t xml:space="preserve">Žemės ūkio ministerijos 2024 m. nacionalinės paramos kaimo bendruomenių veiklai remti projekto kofinansavimui – treniruoklio neįgaliesiems ir spyruoklinių sūpynių  įsigijimui. </t>
  </si>
  <si>
    <t xml:space="preserve">Žemės ūkio ministerijos 2024 m. nacionalinės paramos kaimo bendruomenių veiklai remti projekto kofinansavimui – lauko tualeto ir daugiamečių augalų įsigijimui. </t>
  </si>
  <si>
    <t>Žemės ūkio ministerijos 2024 m. nacionalinės paramos kaimo bendruomenių veiklai remti projekto kofinansavimui – batuto nuomos  ir edukacijų paslaugų įsigijimui</t>
  </si>
  <si>
    <t>Milašaičių kaimų bendruomenė</t>
  </si>
  <si>
    <t>Žemės ūkio ministerijos 2024 m. nacionalinės paramos kaimo bendruomenių veiklai remti projekto kofinansavimui – suvenyrų įsigijimui</t>
  </si>
  <si>
    <t>Žemės ūkio ministerijos 2024 m. nacionalinės paramos kaimo bendruomenių veiklai remti projekto kofinansavimui – prizų – suvenyrų, padėkų įsigijimui</t>
  </si>
  <si>
    <t xml:space="preserve">Žemės ūkio ministerijos 2024 m. nacionalinės paramos kaimo bendruomenių veiklai remti projekto kofinansavimui – prizų, padėkų, spalvoto popieriaus, balionų, popieriaus spausdinimui, maišelių dovanoms įsigijimui. </t>
  </si>
  <si>
    <t>Žemės ūkio ministerijos 2024 m. nacionalinės paramos kaimo bendruomenių veiklai remti projekto kofinansavimui – kanceliarinių prekių įsigijimui</t>
  </si>
  <si>
    <t xml:space="preserve">Žemės ūkio ministerijos 2024 m. nacionalinės paramos kaimo bendruomenių veiklai remti projekto kofinansavimui – atlikėjo, maitinimo paslaugų ir  priemonių, reikalingų renginio organizavimui, įsigijimui. </t>
  </si>
  <si>
    <t xml:space="preserve">Žemės ūkio ministerijos 2024 m. nacionalinės paramos kaimo bendruomenių veiklai remti projekto kofinansavimui – teminio vakaro atlikėjo paslaugų, platformos nuomos, skėčių su bendruomenės logotipu bei maitinimo paslaugos įsigijimui. </t>
  </si>
  <si>
    <t xml:space="preserve">Žemės ūkio ministerijos 2024 m. nacionalinės paramos kaimo bendruomenių veiklai remti projekto kofinansavimui – pavėsinių, suolų, stalų nuomos paslaugos įsigijimui. </t>
  </si>
  <si>
    <t xml:space="preserve">Žemės ūkio ministerijos 2024 m. nacionalinės paramos kaimo bendruomenių veiklai remti projekto kofinansavimui – suvenyrų su bendruomenės logotipu įsigijimui. </t>
  </si>
  <si>
    <t xml:space="preserve">Žemės ūkio ministerijos 2024 m. nacionalinės paramos kaimo bendruomenių veiklai remti projekto kofinansavimui – atlikėjo, maitinimo ir batuto nuomos paslaugų įsigijimui. </t>
  </si>
  <si>
    <t xml:space="preserve">Žemės ūkio ministerijos 2024 m. nacionalinės paramos kaimo bendruomenių veiklai remti projekto kofinansavimui – suvenyrų įsigijimui. </t>
  </si>
  <si>
    <t xml:space="preserve">Žemės ūkio ministerijos 2024 m. nacionalinės paramos kaimo bendruomenių veiklai remti projekto kofinansavimui – maitinimo paslaugos įsigijimui. </t>
  </si>
  <si>
    <t>Žemės ūkio ministerijos 2024 m. nacionalinės paramos kaimo bendruomenių veiklai remti projekto kofinansavimui – animatoriaus paslaugos ir suvenyrų įsigijimui</t>
  </si>
  <si>
    <t xml:space="preserve">Žemės ūkio ministerijos 2024 m. nacionalinės paramos kaimo bendruomenių veiklai remti projekto kofinansavimui – renginio įgarsinimo paslaugos įsigijimui. </t>
  </si>
  <si>
    <t>59.</t>
  </si>
  <si>
    <t>VO kaimų bendruomenė ,,Paliepiai“</t>
  </si>
  <si>
    <t xml:space="preserve">Žemės ūkio ministerijos 2024 m. nacionalinės paramos kaimo bendruomenių veiklai remti projekto kofinansavimui – suvenyrų, atributikos, reklaminių stendų įsigijimui. </t>
  </si>
  <si>
    <t>Žemės ūkio ministerijos 2024 m. nacionalinės paramos kaimo bendruomenių veiklai remti projekto kofinansavimui – renginio atlikėjo, maitinimo, renginio administravimo paslaugų bei prekių, skirtų renginio organizavimui, įsigijimui</t>
  </si>
  <si>
    <t>Europos komisijos Atviro Lietuvos fondo įgyvendinamos programos „VERTA“ finansuojamo projekto kofinansavimui –  daugiafunkcinio įrenginio ir monitoriaus įsigijimas</t>
  </si>
  <si>
    <t xml:space="preserve">VVG projekto kofinansavimas - įgarsinimo paslauga su muzikos atlikėju </t>
  </si>
  <si>
    <t>Žemės ūkio ministerijos 2024 m. nacionalinės paramos kaimo bendruomenių veiklai remti projekto kofinansavimui –  spyruoklinių sūpynių „Žirafa“ įsigijimas</t>
  </si>
  <si>
    <t>Žaiginio parapija , Šiluvos parapija, Lyduvėnų parapija, Kauno arkivyskupijos kurija</t>
  </si>
  <si>
    <t>VO Ariogalos santara</t>
  </si>
  <si>
    <t>turto draudimas</t>
  </si>
  <si>
    <t>vietinė rinkliava</t>
  </si>
  <si>
    <t>elektros energijos paslaugos</t>
  </si>
  <si>
    <t>Marškinėliai su asociacijos logo</t>
  </si>
  <si>
    <t>kanceliarinės prekės</t>
  </si>
  <si>
    <t>Spausdintuvo dažų kasetė</t>
  </si>
  <si>
    <t>Markeriai</t>
  </si>
  <si>
    <t>Suvenyrai (vazelės)</t>
  </si>
  <si>
    <t>Milašaičių kaimo bendruomenė</t>
  </si>
  <si>
    <t>draudimo paslauga</t>
  </si>
  <si>
    <t>statybinių prekių ir medžiagų, skirtų tualetų patalpų įrengimui, įsigijimo išlaidos.</t>
  </si>
  <si>
    <t>remonto darbų, skirtų bendruomenės ūkiniam pastatui, paslaugų įsigijimo išlaidos.</t>
  </si>
  <si>
    <t>bendruomenės patalpų remonto darbams skirtų prekių ir paslaugų, įsigijimo išlaidos.</t>
  </si>
  <si>
    <t>medžiagų, skirtų bendruomenės namų grindų remontui, įsigijimo išlaidos.</t>
  </si>
  <si>
    <t>Nakvynės paslaugos užsienyje</t>
  </si>
  <si>
    <t>VĮ Registrų centras paslaugos</t>
  </si>
  <si>
    <t>Ūkininkų sąjunga Raseinių skyrius</t>
  </si>
  <si>
    <t>nakvynės paslauga</t>
  </si>
  <si>
    <t>lauko pavėsinė</t>
  </si>
  <si>
    <t>lauko suoliukai 4</t>
  </si>
  <si>
    <t>sodo stalas</t>
  </si>
  <si>
    <t>žoliapjovė</t>
  </si>
  <si>
    <t>alyva</t>
  </si>
  <si>
    <t>gyvatvorės žirklės</t>
  </si>
  <si>
    <t>nešiojamas kompiuteris</t>
  </si>
  <si>
    <t>daugiafunkcinis spausdintuvas</t>
  </si>
  <si>
    <t>muzikinė kolonėlė</t>
  </si>
  <si>
    <t>stalas-knyga</t>
  </si>
  <si>
    <t>vazonai</t>
  </si>
  <si>
    <t xml:space="preserve">termo puodeliai su logo </t>
  </si>
  <si>
    <t>kalėdinė girlianda</t>
  </si>
  <si>
    <t>sulankstomi stalai 8 vnt.</t>
  </si>
  <si>
    <t>sulankstomi suolai 8 vnt.</t>
  </si>
  <si>
    <t>autobusiuko remontas</t>
  </si>
  <si>
    <t>bendruomenės namų vidaus remonto darbai ir bendruomenės namų aikštelės remonto darbai.</t>
  </si>
  <si>
    <t>Gerosios patirties pasisėmimo išvyka į užsienio šalį</t>
  </si>
  <si>
    <t>Muzikos instrumentai</t>
  </si>
  <si>
    <t>Atlikėjo paslauga</t>
  </si>
  <si>
    <t>Asociacija "Kaimo svetainė"</t>
  </si>
  <si>
    <t>transporto nuoma į gerosios patirties išvyką</t>
  </si>
  <si>
    <t>60.</t>
  </si>
  <si>
    <t xml:space="preserve">  61.</t>
  </si>
  <si>
    <t xml:space="preserve"> 62.</t>
  </si>
  <si>
    <t>bendruomenės namų užlieto stogo ir užlietų vidaus patalpų remontas, kaminų remontas</t>
  </si>
  <si>
    <t>Vazoninės gėlės</t>
  </si>
  <si>
    <t>Lėšų detalizavimas, Eur</t>
  </si>
  <si>
    <t>Iš viso, Eur</t>
  </si>
  <si>
    <t>Trumpas apibūdinimas kam skirta lėšų                    (skirta 2024-03-29 M-226)</t>
  </si>
  <si>
    <t>Lėšų detalizavi-mas, Eur</t>
  </si>
  <si>
    <t>Trumpas apibūdinimas kam skirta lėšų                    (skirta 2024-07-04 M-454)</t>
  </si>
  <si>
    <t>Trumpas apibūdinimas kam skirta lėšų (skirta 2024-09-05 M-586), Eur</t>
  </si>
  <si>
    <t>Trumpas apibūdinimas kam skirta  lėšų (skirta 2024-11-13 M-740)</t>
  </si>
  <si>
    <t>Trumpas apibūdinimas kam skirta lėšų (skirta 2024-12-03 M-784</t>
  </si>
  <si>
    <t xml:space="preserve">Iš viso, Eur </t>
  </si>
  <si>
    <t>Bendruomenei skirta lėšų per 2024 m. (iš viso), Eur</t>
  </si>
  <si>
    <t>Trumpas apibūdinimas kam skirta lėšų  (skirta 2024-03-29 Nr. M-226)</t>
  </si>
  <si>
    <t>Trumpas apibūdinimas kam skirta lėšų (skirta 2024-15-16 Nr. M-345)</t>
  </si>
  <si>
    <t>Trumpas apibūdinimas kam skirta lėšų (skirta 2024-07-04 Nr. M-454)</t>
  </si>
  <si>
    <t>Trumpas apibūdinimas kam skirta lėšų (skirta 2024-09-05 Nr. M-486)</t>
  </si>
  <si>
    <t xml:space="preserve">Bendruomenei skirta lėšų per 2024 m. (iš viso), Eur </t>
  </si>
  <si>
    <t xml:space="preserve">Kaimo plėtros ir bendruomenės aktyvinimo programos lėšos bendruomenių veiklos rėmimui 2024 m. </t>
  </si>
  <si>
    <t xml:space="preserve">Kaimo plėtros ir bendruomenės aktyvinimo programos lėšos projektų kofinansavimui 2024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</si>
</sst>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22222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5" fillId="0" borderId="1" xfId="0" applyFont="1" applyBorder="1"/>
    <xf numFmtId="2" fontId="5" fillId="0" borderId="1" xfId="0" applyNumberFormat="1" applyFont="1" applyBorder="1"/>
    <xf numFmtId="0" fontId="6" fillId="3" borderId="2" xfId="0" applyFont="1" applyFill="1" applyBorder="1" applyAlignment="1">
      <alignment horizontal="right" wrapText="1"/>
    </xf>
    <xf numFmtId="0" fontId="5" fillId="0" borderId="7" xfId="0" applyFont="1" applyBorder="1"/>
    <xf numFmtId="0" fontId="5" fillId="0" borderId="13" xfId="0" applyFont="1" applyBorder="1"/>
    <xf numFmtId="0" fontId="5" fillId="0" borderId="19" xfId="0" applyFont="1" applyBorder="1"/>
    <xf numFmtId="0" fontId="5" fillId="0" borderId="20" xfId="0" applyFont="1" applyBorder="1"/>
    <xf numFmtId="4" fontId="5" fillId="0" borderId="7" xfId="0" applyNumberFormat="1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4" xfId="0" applyFont="1" applyBorder="1"/>
    <xf numFmtId="0" fontId="5" fillId="3" borderId="0" xfId="0" applyFont="1" applyFill="1" applyAlignment="1">
      <alignment horizontal="right"/>
    </xf>
    <xf numFmtId="2" fontId="5" fillId="0" borderId="7" xfId="0" applyNumberFormat="1" applyFont="1" applyBorder="1"/>
    <xf numFmtId="2" fontId="5" fillId="0" borderId="13" xfId="0" applyNumberFormat="1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4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6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31" xfId="0" applyFont="1" applyBorder="1"/>
    <xf numFmtId="0" fontId="5" fillId="0" borderId="29" xfId="0" applyFont="1" applyBorder="1"/>
    <xf numFmtId="2" fontId="5" fillId="0" borderId="4" xfId="0" applyNumberFormat="1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39" xfId="0" applyFont="1" applyBorder="1"/>
    <xf numFmtId="0" fontId="3" fillId="0" borderId="1" xfId="0" applyFont="1" applyBorder="1"/>
    <xf numFmtId="0" fontId="0" fillId="0" borderId="0" xfId="0" applyProtection="1">
      <protection locked="0"/>
    </xf>
    <xf numFmtId="2" fontId="6" fillId="0" borderId="2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7" xfId="0" applyBorder="1"/>
    <xf numFmtId="0" fontId="0" fillId="0" borderId="21" xfId="0" applyBorder="1"/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4" xfId="0" applyBorder="1"/>
    <xf numFmtId="0" fontId="3" fillId="0" borderId="7" xfId="0" applyFont="1" applyBorder="1"/>
    <xf numFmtId="0" fontId="3" fillId="0" borderId="13" xfId="0" applyFont="1" applyBorder="1"/>
    <xf numFmtId="2" fontId="6" fillId="0" borderId="41" xfId="0" applyNumberFormat="1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2" fontId="6" fillId="0" borderId="42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2" fontId="3" fillId="0" borderId="13" xfId="0" applyNumberFormat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6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6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2" fontId="6" fillId="0" borderId="4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2" xfId="0" applyBorder="1"/>
    <xf numFmtId="0" fontId="0" fillId="0" borderId="41" xfId="0" applyBorder="1"/>
    <xf numFmtId="0" fontId="0" fillId="0" borderId="43" xfId="0" applyBorder="1"/>
    <xf numFmtId="0" fontId="0" fillId="0" borderId="22" xfId="0" applyBorder="1"/>
    <xf numFmtId="0" fontId="0" fillId="0" borderId="10" xfId="0" applyBorder="1"/>
    <xf numFmtId="0" fontId="0" fillId="0" borderId="14" xfId="0" applyBorder="1"/>
    <xf numFmtId="0" fontId="0" fillId="0" borderId="32" xfId="0" applyBorder="1"/>
    <xf numFmtId="0" fontId="0" fillId="0" borderId="3" xfId="0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2" fontId="3" fillId="0" borderId="7" xfId="0" applyNumberFormat="1" applyFont="1" applyBorder="1"/>
    <xf numFmtId="0" fontId="0" fillId="0" borderId="33" xfId="0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2" xfId="0" applyBorder="1"/>
    <xf numFmtId="0" fontId="5" fillId="0" borderId="9" xfId="0" applyFont="1" applyBorder="1"/>
    <xf numFmtId="2" fontId="3" fillId="0" borderId="2" xfId="0" applyNumberFormat="1" applyFont="1" applyBorder="1"/>
    <xf numFmtId="2" fontId="2" fillId="0" borderId="10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0" fillId="0" borderId="45" xfId="0" applyBorder="1"/>
    <xf numFmtId="0" fontId="6" fillId="0" borderId="4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2" fontId="3" fillId="0" borderId="1" xfId="0" applyNumberFormat="1" applyFont="1" applyBorder="1"/>
    <xf numFmtId="2" fontId="6" fillId="3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1" fillId="0" borderId="1" xfId="0" applyFont="1" applyBorder="1" applyAlignment="1">
      <alignment vertical="center"/>
    </xf>
    <xf numFmtId="2" fontId="0" fillId="0" borderId="1" xfId="0" applyNumberFormat="1" applyBorder="1"/>
    <xf numFmtId="0" fontId="4" fillId="3" borderId="45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5" xfId="0" applyBorder="1"/>
    <xf numFmtId="2" fontId="0" fillId="5" borderId="1" xfId="0" applyNumberFormat="1" applyFill="1" applyBorder="1"/>
    <xf numFmtId="2" fontId="0" fillId="5" borderId="41" xfId="0" applyNumberFormat="1" applyFill="1" applyBorder="1"/>
    <xf numFmtId="2" fontId="1" fillId="7" borderId="48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9" fillId="8" borderId="1" xfId="0" applyFont="1" applyFill="1" applyBorder="1" applyAlignment="1" applyProtection="1">
      <alignment vertical="center" wrapText="1"/>
      <protection locked="0"/>
    </xf>
    <xf numFmtId="0" fontId="3" fillId="0" borderId="49" xfId="0" applyFont="1" applyBorder="1"/>
    <xf numFmtId="0" fontId="3" fillId="0" borderId="4" xfId="0" applyFont="1" applyBorder="1"/>
    <xf numFmtId="0" fontId="3" fillId="0" borderId="37" xfId="0" applyFont="1" applyBorder="1"/>
    <xf numFmtId="2" fontId="3" fillId="0" borderId="18" xfId="0" applyNumberFormat="1" applyFont="1" applyBorder="1"/>
    <xf numFmtId="0" fontId="5" fillId="0" borderId="47" xfId="0" applyFont="1" applyBorder="1"/>
    <xf numFmtId="164" fontId="0" fillId="0" borderId="0" xfId="0" applyNumberFormat="1"/>
    <xf numFmtId="0" fontId="13" fillId="0" borderId="0" xfId="0" applyFont="1"/>
    <xf numFmtId="2" fontId="11" fillId="8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2" fontId="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2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8" borderId="0" xfId="0" applyFill="1"/>
    <xf numFmtId="0" fontId="2" fillId="8" borderId="0" xfId="0" applyFont="1" applyFill="1"/>
    <xf numFmtId="2" fontId="2" fillId="0" borderId="34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2" xfId="0" applyNumberForma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1" fillId="0" borderId="34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2" fontId="6" fillId="0" borderId="34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/>
    </xf>
    <xf numFmtId="2" fontId="6" fillId="0" borderId="3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42" xfId="0" applyNumberFormat="1" applyFont="1" applyBorder="1" applyAlignment="1">
      <alignment horizontal="center" vertical="center"/>
    </xf>
    <xf numFmtId="2" fontId="6" fillId="0" borderId="41" xfId="0" applyNumberFormat="1" applyFont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vertical="center"/>
    </xf>
    <xf numFmtId="2" fontId="6" fillId="0" borderId="35" xfId="0" applyNumberFormat="1" applyFont="1" applyBorder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4" fontId="6" fillId="0" borderId="34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 wrapText="1"/>
    </xf>
    <xf numFmtId="0" fontId="2" fillId="8" borderId="28" xfId="0" applyFont="1" applyFill="1" applyBorder="1" applyAlignment="1">
      <alignment horizontal="center"/>
    </xf>
    <xf numFmtId="0" fontId="2" fillId="8" borderId="49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FFF2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9E28-04A0-4DBC-A2BB-16DABE9E3CE5}">
  <dimension ref="A1:R255"/>
  <sheetViews>
    <sheetView tabSelected="1" zoomScale="96" zoomScaleNormal="96" workbookViewId="0">
      <pane ySplit="2" topLeftCell="A3" activePane="bottomLeft" state="frozen"/>
      <selection pane="bottomLeft" activeCell="F17" sqref="F17"/>
    </sheetView>
  </sheetViews>
  <sheetFormatPr defaultRowHeight="15" x14ac:dyDescent="0.25"/>
  <cols>
    <col min="1" max="1" width="5.5703125" style="22" customWidth="1"/>
    <col min="2" max="2" width="23.140625" style="22" customWidth="1"/>
    <col min="3" max="3" width="46.28515625" customWidth="1"/>
    <col min="4" max="4" width="12.42578125" customWidth="1"/>
    <col min="5" max="5" width="11.5703125" style="24" customWidth="1"/>
    <col min="6" max="6" width="37.85546875" customWidth="1"/>
    <col min="7" max="7" width="17" customWidth="1"/>
    <col min="8" max="8" width="9.5703125" bestFit="1" customWidth="1"/>
    <col min="9" max="9" width="37.85546875" customWidth="1"/>
    <col min="10" max="10" width="17" customWidth="1"/>
    <col min="11" max="11" width="9.5703125" bestFit="1" customWidth="1"/>
    <col min="12" max="12" width="28.140625" customWidth="1"/>
    <col min="13" max="13" width="12.28515625" customWidth="1"/>
    <col min="14" max="14" width="9.5703125" bestFit="1" customWidth="1"/>
    <col min="15" max="15" width="24.28515625" customWidth="1"/>
    <col min="16" max="16" width="14.42578125" customWidth="1"/>
    <col min="18" max="18" width="11.28515625" customWidth="1"/>
  </cols>
  <sheetData>
    <row r="1" spans="1:18" x14ac:dyDescent="0.25">
      <c r="A1" s="151"/>
      <c r="B1" s="151"/>
      <c r="C1" s="153" t="s">
        <v>302</v>
      </c>
      <c r="D1" s="359"/>
      <c r="E1" s="359"/>
      <c r="F1" s="359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s="33" customFormat="1" ht="49.5" customHeight="1" thickBot="1" x14ac:dyDescent="0.3">
      <c r="A2" s="20" t="s">
        <v>160</v>
      </c>
      <c r="B2" s="20" t="s">
        <v>0</v>
      </c>
      <c r="C2" s="45" t="s">
        <v>289</v>
      </c>
      <c r="D2" s="45" t="s">
        <v>290</v>
      </c>
      <c r="E2" s="45" t="s">
        <v>288</v>
      </c>
      <c r="F2" s="46" t="s">
        <v>291</v>
      </c>
      <c r="G2" s="46" t="s">
        <v>290</v>
      </c>
      <c r="H2" s="46" t="s">
        <v>288</v>
      </c>
      <c r="I2" s="85" t="s">
        <v>292</v>
      </c>
      <c r="J2" s="85" t="s">
        <v>290</v>
      </c>
      <c r="K2" s="85" t="s">
        <v>288</v>
      </c>
      <c r="L2" s="46" t="s">
        <v>293</v>
      </c>
      <c r="M2" s="46" t="s">
        <v>290</v>
      </c>
      <c r="N2" s="46" t="s">
        <v>288</v>
      </c>
      <c r="O2" s="88" t="s">
        <v>294</v>
      </c>
      <c r="P2" s="88" t="s">
        <v>287</v>
      </c>
      <c r="Q2" s="104" t="s">
        <v>295</v>
      </c>
      <c r="R2" s="118" t="s">
        <v>296</v>
      </c>
    </row>
    <row r="3" spans="1:18" ht="40.5" customHeight="1" x14ac:dyDescent="0.25">
      <c r="A3" s="276" t="s">
        <v>1</v>
      </c>
      <c r="B3" s="297" t="s">
        <v>2</v>
      </c>
      <c r="C3" s="4" t="s">
        <v>112</v>
      </c>
      <c r="D3" s="15">
        <v>88</v>
      </c>
      <c r="E3" s="300">
        <f>SUM(D3:D10)</f>
        <v>24822.86</v>
      </c>
      <c r="F3" s="65" t="s">
        <v>114</v>
      </c>
      <c r="G3" s="67">
        <v>1000</v>
      </c>
      <c r="H3" s="269">
        <f>SUM(G3:G6)</f>
        <v>3296.95</v>
      </c>
      <c r="I3" s="65"/>
      <c r="J3" s="67"/>
      <c r="K3" s="269">
        <f>SUM(J3:J6)</f>
        <v>0</v>
      </c>
      <c r="L3" s="65"/>
      <c r="M3" s="67"/>
      <c r="N3" s="269">
        <f>SUM(M3:M6)</f>
        <v>0</v>
      </c>
      <c r="O3" s="65"/>
      <c r="P3" s="67"/>
      <c r="Q3" s="227">
        <f>SUM(P3:P6)</f>
        <v>0</v>
      </c>
      <c r="R3" s="339">
        <f>E3+H3</f>
        <v>28119.81</v>
      </c>
    </row>
    <row r="4" spans="1:18" ht="18" customHeight="1" x14ac:dyDescent="0.25">
      <c r="A4" s="302"/>
      <c r="B4" s="298"/>
      <c r="C4" s="1" t="s">
        <v>113</v>
      </c>
      <c r="D4" s="2">
        <v>2800</v>
      </c>
      <c r="E4" s="291"/>
      <c r="F4" s="68" t="s">
        <v>256</v>
      </c>
      <c r="G4" s="66">
        <v>1360</v>
      </c>
      <c r="H4" s="270"/>
      <c r="I4" s="68"/>
      <c r="J4" s="66"/>
      <c r="K4" s="270"/>
      <c r="L4" s="68"/>
      <c r="M4" s="66"/>
      <c r="N4" s="270"/>
      <c r="O4" s="68"/>
      <c r="P4" s="66"/>
      <c r="Q4" s="228"/>
      <c r="R4" s="340"/>
    </row>
    <row r="5" spans="1:18" ht="16.5" customHeight="1" x14ac:dyDescent="0.25">
      <c r="A5" s="302"/>
      <c r="B5" s="298"/>
      <c r="C5" s="1" t="s">
        <v>114</v>
      </c>
      <c r="D5" s="2">
        <v>197</v>
      </c>
      <c r="E5" s="291"/>
      <c r="F5" s="68" t="s">
        <v>257</v>
      </c>
      <c r="G5" s="66">
        <v>136.94999999999999</v>
      </c>
      <c r="H5" s="270"/>
      <c r="I5" s="68"/>
      <c r="J5" s="66"/>
      <c r="K5" s="270"/>
      <c r="L5" s="68"/>
      <c r="M5" s="66"/>
      <c r="N5" s="270"/>
      <c r="O5" s="68"/>
      <c r="P5" s="66"/>
      <c r="Q5" s="228"/>
      <c r="R5" s="340"/>
    </row>
    <row r="6" spans="1:18" ht="17.25" customHeight="1" x14ac:dyDescent="0.25">
      <c r="A6" s="302"/>
      <c r="B6" s="298"/>
      <c r="C6" s="1" t="s">
        <v>115</v>
      </c>
      <c r="D6" s="2">
        <v>17097.36</v>
      </c>
      <c r="E6" s="291"/>
      <c r="F6" s="68" t="s">
        <v>117</v>
      </c>
      <c r="G6" s="66">
        <v>800</v>
      </c>
      <c r="H6" s="270"/>
      <c r="I6" s="68"/>
      <c r="J6" s="66"/>
      <c r="K6" s="270"/>
      <c r="L6" s="68"/>
      <c r="M6" s="66"/>
      <c r="N6" s="270"/>
      <c r="O6" s="68"/>
      <c r="P6" s="66"/>
      <c r="Q6" s="228"/>
      <c r="R6" s="340"/>
    </row>
    <row r="7" spans="1:18" ht="14.25" customHeight="1" x14ac:dyDescent="0.25">
      <c r="A7" s="302"/>
      <c r="B7" s="298"/>
      <c r="C7" s="1" t="s">
        <v>116</v>
      </c>
      <c r="D7" s="2">
        <v>0</v>
      </c>
      <c r="E7" s="291"/>
      <c r="F7" s="68"/>
      <c r="G7" s="66"/>
      <c r="H7" s="270"/>
      <c r="I7" s="68"/>
      <c r="J7" s="66"/>
      <c r="K7" s="270"/>
      <c r="L7" s="68"/>
      <c r="M7" s="66"/>
      <c r="N7" s="270"/>
      <c r="O7" s="68"/>
      <c r="P7" s="66"/>
      <c r="Q7" s="228"/>
      <c r="R7" s="340"/>
    </row>
    <row r="8" spans="1:18" ht="14.25" customHeight="1" x14ac:dyDescent="0.25">
      <c r="A8" s="302"/>
      <c r="B8" s="298"/>
      <c r="C8" s="13" t="s">
        <v>130</v>
      </c>
      <c r="D8" s="27"/>
      <c r="E8" s="291"/>
      <c r="F8" s="75"/>
      <c r="G8" s="76"/>
      <c r="H8" s="270"/>
      <c r="I8" s="75"/>
      <c r="J8" s="76"/>
      <c r="K8" s="270"/>
      <c r="L8" s="75"/>
      <c r="M8" s="76"/>
      <c r="N8" s="270"/>
      <c r="O8" s="75"/>
      <c r="P8" s="76"/>
      <c r="Q8" s="228"/>
      <c r="R8" s="340"/>
    </row>
    <row r="9" spans="1:18" ht="14.25" customHeight="1" x14ac:dyDescent="0.25">
      <c r="A9" s="302"/>
      <c r="B9" s="298"/>
      <c r="C9" s="13" t="s">
        <v>277</v>
      </c>
      <c r="D9" s="27">
        <v>4000</v>
      </c>
      <c r="E9" s="291"/>
      <c r="F9" s="75"/>
      <c r="G9" s="76"/>
      <c r="H9" s="270"/>
      <c r="I9" s="75"/>
      <c r="J9" s="76"/>
      <c r="K9" s="270"/>
      <c r="L9" s="75"/>
      <c r="M9" s="76"/>
      <c r="N9" s="270"/>
      <c r="O9" s="75"/>
      <c r="P9" s="76"/>
      <c r="Q9" s="228"/>
      <c r="R9" s="340"/>
    </row>
    <row r="10" spans="1:18" ht="18.75" customHeight="1" thickBot="1" x14ac:dyDescent="0.3">
      <c r="A10" s="277"/>
      <c r="B10" s="299"/>
      <c r="C10" s="5" t="s">
        <v>117</v>
      </c>
      <c r="D10" s="16">
        <v>640.5</v>
      </c>
      <c r="E10" s="301"/>
      <c r="F10" s="75"/>
      <c r="G10" s="76"/>
      <c r="H10" s="270"/>
      <c r="I10" s="75"/>
      <c r="J10" s="76"/>
      <c r="K10" s="270"/>
      <c r="L10" s="75"/>
      <c r="M10" s="76"/>
      <c r="N10" s="270"/>
      <c r="O10" s="75"/>
      <c r="P10" s="76"/>
      <c r="Q10" s="228"/>
      <c r="R10" s="341"/>
    </row>
    <row r="11" spans="1:18" ht="15.75" customHeight="1" x14ac:dyDescent="0.25">
      <c r="A11" s="276" t="s">
        <v>3</v>
      </c>
      <c r="B11" s="274" t="s">
        <v>4</v>
      </c>
      <c r="C11" s="4" t="s">
        <v>118</v>
      </c>
      <c r="D11" s="15">
        <v>128</v>
      </c>
      <c r="E11" s="300">
        <f>SUM(D11:D14)</f>
        <v>409</v>
      </c>
      <c r="F11" s="62"/>
      <c r="G11" s="48"/>
      <c r="H11" s="241"/>
      <c r="I11" s="62"/>
      <c r="J11" s="48"/>
      <c r="K11" s="241"/>
      <c r="L11" s="62"/>
      <c r="M11" s="48"/>
      <c r="N11" s="241"/>
      <c r="O11" s="62"/>
      <c r="P11" s="48"/>
      <c r="Q11" s="170"/>
      <c r="R11" s="342">
        <v>409</v>
      </c>
    </row>
    <row r="12" spans="1:18" ht="15.75" x14ac:dyDescent="0.25">
      <c r="A12" s="302"/>
      <c r="B12" s="305"/>
      <c r="C12" s="1" t="s">
        <v>119</v>
      </c>
      <c r="D12" s="2">
        <v>20</v>
      </c>
      <c r="E12" s="303"/>
      <c r="F12" s="63"/>
      <c r="G12" s="47"/>
      <c r="H12" s="222"/>
      <c r="I12" s="63"/>
      <c r="J12" s="47"/>
      <c r="K12" s="222"/>
      <c r="L12" s="63"/>
      <c r="M12" s="47"/>
      <c r="N12" s="222"/>
      <c r="O12" s="63"/>
      <c r="P12" s="47"/>
      <c r="Q12" s="156"/>
      <c r="R12" s="340"/>
    </row>
    <row r="13" spans="1:18" ht="15.75" x14ac:dyDescent="0.25">
      <c r="A13" s="302"/>
      <c r="B13" s="305"/>
      <c r="C13" s="1" t="s">
        <v>120</v>
      </c>
      <c r="D13" s="2">
        <v>229</v>
      </c>
      <c r="E13" s="303"/>
      <c r="F13" s="63"/>
      <c r="G13" s="47"/>
      <c r="H13" s="222"/>
      <c r="I13" s="63"/>
      <c r="J13" s="47"/>
      <c r="K13" s="222"/>
      <c r="L13" s="63"/>
      <c r="M13" s="47"/>
      <c r="N13" s="222"/>
      <c r="O13" s="63"/>
      <c r="P13" s="47"/>
      <c r="Q13" s="156"/>
      <c r="R13" s="340"/>
    </row>
    <row r="14" spans="1:18" ht="16.5" thickBot="1" x14ac:dyDescent="0.3">
      <c r="A14" s="277"/>
      <c r="B14" s="275"/>
      <c r="C14" s="5" t="s">
        <v>121</v>
      </c>
      <c r="D14" s="16">
        <v>32</v>
      </c>
      <c r="E14" s="304"/>
      <c r="F14" s="64"/>
      <c r="G14" s="50"/>
      <c r="H14" s="223"/>
      <c r="I14" s="64"/>
      <c r="J14" s="50"/>
      <c r="K14" s="223"/>
      <c r="L14" s="64"/>
      <c r="M14" s="50"/>
      <c r="N14" s="223"/>
      <c r="O14" s="64"/>
      <c r="P14" s="50"/>
      <c r="Q14" s="157"/>
      <c r="R14" s="341"/>
    </row>
    <row r="15" spans="1:18" ht="18" customHeight="1" x14ac:dyDescent="0.25">
      <c r="A15" s="276" t="s">
        <v>5</v>
      </c>
      <c r="B15" s="274" t="s">
        <v>6</v>
      </c>
      <c r="C15" s="4" t="s">
        <v>122</v>
      </c>
      <c r="D15" s="4">
        <v>100</v>
      </c>
      <c r="E15" s="306">
        <f>SUM(D15:D27)</f>
        <v>300</v>
      </c>
      <c r="F15" s="62"/>
      <c r="G15" s="48"/>
      <c r="H15" s="241"/>
      <c r="I15" s="62" t="s">
        <v>260</v>
      </c>
      <c r="J15" s="48">
        <v>450</v>
      </c>
      <c r="K15" s="271">
        <f>SUM(J15:J27)</f>
        <v>3833.01</v>
      </c>
      <c r="L15" s="62"/>
      <c r="M15" s="48"/>
      <c r="N15" s="271">
        <f>SUM(M15:M27)</f>
        <v>0</v>
      </c>
      <c r="O15" s="62"/>
      <c r="P15" s="48"/>
      <c r="Q15" s="229">
        <f>SUM(P15:P27)</f>
        <v>0</v>
      </c>
      <c r="R15" s="343">
        <f>E15+K15</f>
        <v>4133.01</v>
      </c>
    </row>
    <row r="16" spans="1:18" ht="15.75" x14ac:dyDescent="0.25">
      <c r="A16" s="302"/>
      <c r="B16" s="305"/>
      <c r="C16" s="1" t="s">
        <v>120</v>
      </c>
      <c r="D16" s="1">
        <v>52</v>
      </c>
      <c r="E16" s="307"/>
      <c r="F16" s="63"/>
      <c r="G16" s="47"/>
      <c r="H16" s="222"/>
      <c r="I16" s="63" t="s">
        <v>261</v>
      </c>
      <c r="J16" s="47">
        <v>423.96</v>
      </c>
      <c r="K16" s="272"/>
      <c r="L16" s="63"/>
      <c r="M16" s="47"/>
      <c r="N16" s="272"/>
      <c r="O16" s="63"/>
      <c r="P16" s="47"/>
      <c r="Q16" s="230"/>
      <c r="R16" s="344"/>
    </row>
    <row r="17" spans="1:18" ht="15.75" x14ac:dyDescent="0.25">
      <c r="A17" s="302"/>
      <c r="B17" s="305"/>
      <c r="C17" s="1" t="s">
        <v>123</v>
      </c>
      <c r="D17" s="1">
        <v>65</v>
      </c>
      <c r="E17" s="307"/>
      <c r="F17" s="63"/>
      <c r="G17" s="47"/>
      <c r="H17" s="222"/>
      <c r="I17" s="63" t="s">
        <v>262</v>
      </c>
      <c r="J17" s="47">
        <v>163.6</v>
      </c>
      <c r="K17" s="272"/>
      <c r="L17" s="63"/>
      <c r="M17" s="47"/>
      <c r="N17" s="272"/>
      <c r="O17" s="63"/>
      <c r="P17" s="47"/>
      <c r="Q17" s="230"/>
      <c r="R17" s="344"/>
    </row>
    <row r="18" spans="1:18" ht="15.75" x14ac:dyDescent="0.25">
      <c r="A18" s="302"/>
      <c r="B18" s="305"/>
      <c r="C18" s="1" t="s">
        <v>124</v>
      </c>
      <c r="D18" s="1">
        <v>40</v>
      </c>
      <c r="E18" s="307"/>
      <c r="F18" s="63"/>
      <c r="G18" s="47"/>
      <c r="H18" s="222"/>
      <c r="I18" s="63" t="s">
        <v>263</v>
      </c>
      <c r="J18" s="47">
        <v>489</v>
      </c>
      <c r="K18" s="272"/>
      <c r="L18" s="63"/>
      <c r="M18" s="47"/>
      <c r="N18" s="272"/>
      <c r="O18" s="63"/>
      <c r="P18" s="47"/>
      <c r="Q18" s="230"/>
      <c r="R18" s="344"/>
    </row>
    <row r="19" spans="1:18" ht="15.75" x14ac:dyDescent="0.25">
      <c r="A19" s="302"/>
      <c r="B19" s="305"/>
      <c r="C19" s="1" t="s">
        <v>286</v>
      </c>
      <c r="D19" s="1">
        <v>43</v>
      </c>
      <c r="E19" s="307"/>
      <c r="F19" s="63"/>
      <c r="G19" s="47"/>
      <c r="H19" s="222"/>
      <c r="I19" s="63" t="s">
        <v>264</v>
      </c>
      <c r="J19" s="47">
        <v>14.9</v>
      </c>
      <c r="K19" s="272"/>
      <c r="L19" s="63"/>
      <c r="M19" s="47"/>
      <c r="N19" s="272"/>
      <c r="O19" s="63"/>
      <c r="P19" s="47"/>
      <c r="Q19" s="230"/>
      <c r="R19" s="344"/>
    </row>
    <row r="20" spans="1:18" ht="15.75" x14ac:dyDescent="0.25">
      <c r="A20" s="302"/>
      <c r="B20" s="305"/>
      <c r="C20" s="13"/>
      <c r="D20" s="13"/>
      <c r="E20" s="307"/>
      <c r="F20" s="87"/>
      <c r="G20" s="52"/>
      <c r="H20" s="222"/>
      <c r="I20" s="87" t="s">
        <v>265</v>
      </c>
      <c r="J20" s="52">
        <v>209</v>
      </c>
      <c r="K20" s="272"/>
      <c r="L20" s="87"/>
      <c r="M20" s="52"/>
      <c r="N20" s="272"/>
      <c r="O20" s="87"/>
      <c r="P20" s="52"/>
      <c r="Q20" s="230"/>
      <c r="R20" s="344"/>
    </row>
    <row r="21" spans="1:18" ht="15.75" x14ac:dyDescent="0.25">
      <c r="A21" s="302"/>
      <c r="B21" s="305"/>
      <c r="C21" s="13"/>
      <c r="D21" s="13"/>
      <c r="E21" s="307"/>
      <c r="F21" s="87"/>
      <c r="G21" s="52"/>
      <c r="H21" s="222"/>
      <c r="I21" s="87" t="s">
        <v>266</v>
      </c>
      <c r="J21" s="52">
        <v>483</v>
      </c>
      <c r="K21" s="272"/>
      <c r="L21" s="87"/>
      <c r="M21" s="52"/>
      <c r="N21" s="272"/>
      <c r="O21" s="87"/>
      <c r="P21" s="52"/>
      <c r="Q21" s="230"/>
      <c r="R21" s="344"/>
    </row>
    <row r="22" spans="1:18" ht="15.75" x14ac:dyDescent="0.25">
      <c r="A22" s="302"/>
      <c r="B22" s="305"/>
      <c r="C22" s="13"/>
      <c r="D22" s="13"/>
      <c r="E22" s="307"/>
      <c r="F22" s="87"/>
      <c r="G22" s="52"/>
      <c r="H22" s="222"/>
      <c r="I22" s="87" t="s">
        <v>267</v>
      </c>
      <c r="J22" s="52">
        <v>317</v>
      </c>
      <c r="K22" s="272"/>
      <c r="L22" s="87"/>
      <c r="M22" s="52"/>
      <c r="N22" s="272"/>
      <c r="O22" s="87"/>
      <c r="P22" s="52"/>
      <c r="Q22" s="230"/>
      <c r="R22" s="344"/>
    </row>
    <row r="23" spans="1:18" ht="15.75" x14ac:dyDescent="0.25">
      <c r="A23" s="302"/>
      <c r="B23" s="305"/>
      <c r="C23" s="13"/>
      <c r="D23" s="13"/>
      <c r="E23" s="307"/>
      <c r="F23" s="87"/>
      <c r="G23" s="52"/>
      <c r="H23" s="222"/>
      <c r="I23" s="87" t="s">
        <v>268</v>
      </c>
      <c r="J23" s="52">
        <v>432</v>
      </c>
      <c r="K23" s="272"/>
      <c r="L23" s="87"/>
      <c r="M23" s="52"/>
      <c r="N23" s="272"/>
      <c r="O23" s="87"/>
      <c r="P23" s="52"/>
      <c r="Q23" s="230"/>
      <c r="R23" s="344"/>
    </row>
    <row r="24" spans="1:18" ht="15.75" x14ac:dyDescent="0.25">
      <c r="A24" s="302"/>
      <c r="B24" s="305"/>
      <c r="C24" s="13"/>
      <c r="D24" s="13"/>
      <c r="E24" s="307"/>
      <c r="F24" s="87"/>
      <c r="G24" s="52"/>
      <c r="H24" s="222"/>
      <c r="I24" s="87" t="s">
        <v>269</v>
      </c>
      <c r="J24" s="52">
        <v>180</v>
      </c>
      <c r="K24" s="272"/>
      <c r="L24" s="87"/>
      <c r="M24" s="52"/>
      <c r="N24" s="272"/>
      <c r="O24" s="87"/>
      <c r="P24" s="52"/>
      <c r="Q24" s="230"/>
      <c r="R24" s="344"/>
    </row>
    <row r="25" spans="1:18" ht="15.75" x14ac:dyDescent="0.25">
      <c r="A25" s="302"/>
      <c r="B25" s="305"/>
      <c r="C25" s="13"/>
      <c r="D25" s="13"/>
      <c r="E25" s="307"/>
      <c r="F25" s="87"/>
      <c r="G25" s="52"/>
      <c r="H25" s="222"/>
      <c r="I25" s="87" t="s">
        <v>270</v>
      </c>
      <c r="J25" s="52">
        <v>207.98</v>
      </c>
      <c r="K25" s="272"/>
      <c r="L25" s="87"/>
      <c r="M25" s="52"/>
      <c r="N25" s="272"/>
      <c r="O25" s="87"/>
      <c r="P25" s="52"/>
      <c r="Q25" s="230"/>
      <c r="R25" s="344"/>
    </row>
    <row r="26" spans="1:18" ht="15.75" x14ac:dyDescent="0.25">
      <c r="A26" s="302"/>
      <c r="B26" s="305"/>
      <c r="C26" s="13"/>
      <c r="D26" s="13"/>
      <c r="E26" s="307"/>
      <c r="F26" s="87"/>
      <c r="G26" s="52"/>
      <c r="H26" s="222"/>
      <c r="I26" s="87" t="s">
        <v>271</v>
      </c>
      <c r="J26" s="52">
        <v>400</v>
      </c>
      <c r="K26" s="272"/>
      <c r="L26" s="87"/>
      <c r="M26" s="52"/>
      <c r="N26" s="272"/>
      <c r="O26" s="87"/>
      <c r="P26" s="52"/>
      <c r="Q26" s="230"/>
      <c r="R26" s="344"/>
    </row>
    <row r="27" spans="1:18" ht="16.5" thickBot="1" x14ac:dyDescent="0.3">
      <c r="A27" s="277"/>
      <c r="B27" s="275"/>
      <c r="C27" s="5"/>
      <c r="D27" s="5"/>
      <c r="E27" s="308"/>
      <c r="F27" s="64"/>
      <c r="G27" s="50"/>
      <c r="H27" s="223"/>
      <c r="I27" s="64" t="s">
        <v>272</v>
      </c>
      <c r="J27" s="50">
        <v>62.57</v>
      </c>
      <c r="K27" s="273"/>
      <c r="L27" s="64"/>
      <c r="M27" s="50"/>
      <c r="N27" s="273"/>
      <c r="O27" s="64"/>
      <c r="P27" s="50"/>
      <c r="Q27" s="231"/>
      <c r="R27" s="345"/>
    </row>
    <row r="28" spans="1:18" ht="23.25" customHeight="1" x14ac:dyDescent="0.25">
      <c r="A28" s="276" t="s">
        <v>7</v>
      </c>
      <c r="B28" s="274" t="s">
        <v>8</v>
      </c>
      <c r="C28" s="4" t="s">
        <v>120</v>
      </c>
      <c r="D28" s="4">
        <v>139.19999999999999</v>
      </c>
      <c r="E28" s="306">
        <f>SUM(D28:D30)</f>
        <v>300</v>
      </c>
      <c r="F28" s="62"/>
      <c r="G28" s="48"/>
      <c r="H28" s="241"/>
      <c r="I28" s="62"/>
      <c r="J28" s="48"/>
      <c r="K28" s="241"/>
      <c r="L28" s="62"/>
      <c r="M28" s="48"/>
      <c r="N28" s="241"/>
      <c r="O28" s="62"/>
      <c r="P28" s="48"/>
      <c r="Q28" s="170"/>
      <c r="R28" s="346">
        <v>300</v>
      </c>
    </row>
    <row r="29" spans="1:18" ht="15.75" x14ac:dyDescent="0.25">
      <c r="A29" s="302"/>
      <c r="B29" s="305"/>
      <c r="C29" s="1" t="s">
        <v>117</v>
      </c>
      <c r="D29" s="1">
        <v>110</v>
      </c>
      <c r="E29" s="307"/>
      <c r="F29" s="63"/>
      <c r="G29" s="47"/>
      <c r="H29" s="222"/>
      <c r="I29" s="63"/>
      <c r="J29" s="47"/>
      <c r="K29" s="222"/>
      <c r="L29" s="63"/>
      <c r="M29" s="47"/>
      <c r="N29" s="222"/>
      <c r="O29" s="63"/>
      <c r="P29" s="47"/>
      <c r="Q29" s="156"/>
      <c r="R29" s="344"/>
    </row>
    <row r="30" spans="1:18" ht="21.75" customHeight="1" thickBot="1" x14ac:dyDescent="0.3">
      <c r="A30" s="277"/>
      <c r="B30" s="275"/>
      <c r="C30" s="5" t="s">
        <v>125</v>
      </c>
      <c r="D30" s="5">
        <v>50.8</v>
      </c>
      <c r="E30" s="308"/>
      <c r="F30" s="64"/>
      <c r="G30" s="50"/>
      <c r="H30" s="223"/>
      <c r="I30" s="64"/>
      <c r="J30" s="50"/>
      <c r="K30" s="223"/>
      <c r="L30" s="64"/>
      <c r="M30" s="50"/>
      <c r="N30" s="223"/>
      <c r="O30" s="64"/>
      <c r="P30" s="50"/>
      <c r="Q30" s="157"/>
      <c r="R30" s="345"/>
    </row>
    <row r="31" spans="1:18" ht="17.25" customHeight="1" x14ac:dyDescent="0.25">
      <c r="A31" s="276" t="s">
        <v>9</v>
      </c>
      <c r="B31" s="274" t="s">
        <v>10</v>
      </c>
      <c r="C31" s="4" t="s">
        <v>120</v>
      </c>
      <c r="D31" s="4">
        <v>61.32</v>
      </c>
      <c r="E31" s="300">
        <f>SUM(D31:D33)</f>
        <v>300</v>
      </c>
      <c r="F31" s="62"/>
      <c r="G31" s="48"/>
      <c r="H31" s="241"/>
      <c r="I31" s="62"/>
      <c r="J31" s="48"/>
      <c r="K31" s="241"/>
      <c r="L31" s="62"/>
      <c r="M31" s="48"/>
      <c r="N31" s="241"/>
      <c r="O31" s="62"/>
      <c r="P31" s="48"/>
      <c r="Q31" s="170"/>
      <c r="R31" s="346">
        <v>300</v>
      </c>
    </row>
    <row r="32" spans="1:18" ht="15.75" x14ac:dyDescent="0.25">
      <c r="A32" s="302"/>
      <c r="B32" s="305"/>
      <c r="C32" s="1" t="s">
        <v>122</v>
      </c>
      <c r="D32" s="1">
        <v>197.95</v>
      </c>
      <c r="E32" s="303"/>
      <c r="F32" s="63"/>
      <c r="G32" s="47"/>
      <c r="H32" s="222"/>
      <c r="I32" s="63"/>
      <c r="J32" s="47"/>
      <c r="K32" s="222"/>
      <c r="L32" s="63"/>
      <c r="M32" s="47"/>
      <c r="N32" s="222"/>
      <c r="O32" s="63"/>
      <c r="P32" s="47"/>
      <c r="Q32" s="156"/>
      <c r="R32" s="344"/>
    </row>
    <row r="33" spans="1:18" ht="16.5" thickBot="1" x14ac:dyDescent="0.3">
      <c r="A33" s="277"/>
      <c r="B33" s="275"/>
      <c r="C33" s="5" t="s">
        <v>126</v>
      </c>
      <c r="D33" s="5">
        <v>40.729999999999997</v>
      </c>
      <c r="E33" s="304"/>
      <c r="F33" s="64"/>
      <c r="G33" s="50"/>
      <c r="H33" s="223"/>
      <c r="I33" s="64"/>
      <c r="J33" s="50"/>
      <c r="K33" s="223"/>
      <c r="L33" s="64"/>
      <c r="M33" s="50"/>
      <c r="N33" s="223"/>
      <c r="O33" s="64"/>
      <c r="P33" s="50"/>
      <c r="Q33" s="157"/>
      <c r="R33" s="345"/>
    </row>
    <row r="34" spans="1:18" ht="24.75" customHeight="1" x14ac:dyDescent="0.25">
      <c r="A34" s="276" t="s">
        <v>11</v>
      </c>
      <c r="B34" s="274" t="s">
        <v>12</v>
      </c>
      <c r="C34" s="4" t="s">
        <v>118</v>
      </c>
      <c r="D34" s="15">
        <v>70</v>
      </c>
      <c r="E34" s="300">
        <f>SUM(D34:D37)</f>
        <v>543</v>
      </c>
      <c r="F34" s="62"/>
      <c r="G34" s="48"/>
      <c r="H34" s="241"/>
      <c r="I34" s="62"/>
      <c r="J34" s="48"/>
      <c r="K34" s="241"/>
      <c r="L34" s="62" t="s">
        <v>275</v>
      </c>
      <c r="M34" s="48">
        <v>1252</v>
      </c>
      <c r="N34" s="259">
        <f>SUM(M34)</f>
        <v>1252</v>
      </c>
      <c r="O34" s="62"/>
      <c r="P34" s="48"/>
      <c r="Q34" s="217">
        <f>SUM(P34)</f>
        <v>0</v>
      </c>
      <c r="R34" s="347">
        <f>E34+N34</f>
        <v>1795</v>
      </c>
    </row>
    <row r="35" spans="1:18" ht="15.75" x14ac:dyDescent="0.25">
      <c r="A35" s="302"/>
      <c r="B35" s="305"/>
      <c r="C35" s="1" t="s">
        <v>119</v>
      </c>
      <c r="D35" s="2">
        <v>70</v>
      </c>
      <c r="E35" s="303"/>
      <c r="F35" s="63"/>
      <c r="G35" s="47"/>
      <c r="H35" s="222"/>
      <c r="I35" s="63"/>
      <c r="J35" s="47"/>
      <c r="K35" s="222"/>
      <c r="L35" s="63"/>
      <c r="M35" s="47"/>
      <c r="N35" s="260"/>
      <c r="O35" s="63"/>
      <c r="P35" s="47"/>
      <c r="Q35" s="218"/>
      <c r="R35" s="344"/>
    </row>
    <row r="36" spans="1:18" ht="15.75" x14ac:dyDescent="0.25">
      <c r="A36" s="302"/>
      <c r="B36" s="305"/>
      <c r="C36" s="1" t="s">
        <v>120</v>
      </c>
      <c r="D36" s="2">
        <v>191</v>
      </c>
      <c r="E36" s="303"/>
      <c r="F36" s="63"/>
      <c r="G36" s="47"/>
      <c r="H36" s="222"/>
      <c r="I36" s="63"/>
      <c r="J36" s="47"/>
      <c r="K36" s="222"/>
      <c r="L36" s="63"/>
      <c r="M36" s="47"/>
      <c r="N36" s="260"/>
      <c r="O36" s="63"/>
      <c r="P36" s="47"/>
      <c r="Q36" s="218"/>
      <c r="R36" s="344"/>
    </row>
    <row r="37" spans="1:18" ht="16.5" thickBot="1" x14ac:dyDescent="0.3">
      <c r="A37" s="277"/>
      <c r="B37" s="275"/>
      <c r="C37" s="5" t="s">
        <v>122</v>
      </c>
      <c r="D37" s="16">
        <v>212</v>
      </c>
      <c r="E37" s="304"/>
      <c r="F37" s="64"/>
      <c r="G37" s="50"/>
      <c r="H37" s="223"/>
      <c r="I37" s="64"/>
      <c r="J37" s="50"/>
      <c r="K37" s="223"/>
      <c r="L37" s="64"/>
      <c r="M37" s="50"/>
      <c r="N37" s="261"/>
      <c r="O37" s="64"/>
      <c r="P37" s="50"/>
      <c r="Q37" s="219"/>
      <c r="R37" s="345"/>
    </row>
    <row r="38" spans="1:18" ht="14.25" customHeight="1" x14ac:dyDescent="0.25">
      <c r="A38" s="276" t="s">
        <v>13</v>
      </c>
      <c r="B38" s="274" t="s">
        <v>14</v>
      </c>
      <c r="C38" s="4" t="s">
        <v>120</v>
      </c>
      <c r="D38" s="4">
        <v>267.24</v>
      </c>
      <c r="E38" s="300">
        <f>SUM(D38:D39)</f>
        <v>300</v>
      </c>
      <c r="F38" s="62"/>
      <c r="G38" s="48"/>
      <c r="H38" s="241"/>
      <c r="I38" s="62"/>
      <c r="J38" s="48"/>
      <c r="K38" s="241"/>
      <c r="L38" s="62"/>
      <c r="M38" s="48"/>
      <c r="N38" s="241"/>
      <c r="O38" s="62"/>
      <c r="P38" s="48"/>
      <c r="Q38" s="170"/>
      <c r="R38" s="346">
        <v>300</v>
      </c>
    </row>
    <row r="39" spans="1:18" ht="16.5" thickBot="1" x14ac:dyDescent="0.3">
      <c r="A39" s="277"/>
      <c r="B39" s="275"/>
      <c r="C39" s="5" t="s">
        <v>127</v>
      </c>
      <c r="D39" s="5">
        <v>32.76</v>
      </c>
      <c r="E39" s="304"/>
      <c r="F39" s="64"/>
      <c r="G39" s="50"/>
      <c r="H39" s="223"/>
      <c r="I39" s="64"/>
      <c r="J39" s="50"/>
      <c r="K39" s="223"/>
      <c r="L39" s="64"/>
      <c r="M39" s="50"/>
      <c r="N39" s="223"/>
      <c r="O39" s="64"/>
      <c r="P39" s="50"/>
      <c r="Q39" s="157"/>
      <c r="R39" s="345"/>
    </row>
    <row r="40" spans="1:18" ht="16.5" customHeight="1" x14ac:dyDescent="0.25">
      <c r="A40" s="276" t="s">
        <v>15</v>
      </c>
      <c r="B40" s="274" t="s">
        <v>16</v>
      </c>
      <c r="C40" s="4" t="s">
        <v>122</v>
      </c>
      <c r="D40" s="4">
        <v>160</v>
      </c>
      <c r="E40" s="300">
        <f>SUM(D40:D43)</f>
        <v>300</v>
      </c>
      <c r="F40" s="62"/>
      <c r="G40" s="48"/>
      <c r="H40" s="241"/>
      <c r="I40" s="62"/>
      <c r="J40" s="48"/>
      <c r="K40" s="241"/>
      <c r="L40" s="62"/>
      <c r="M40" s="48"/>
      <c r="N40" s="241"/>
      <c r="O40" s="62"/>
      <c r="P40" s="48"/>
      <c r="Q40" s="170"/>
      <c r="R40" s="346">
        <v>300</v>
      </c>
    </row>
    <row r="41" spans="1:18" ht="15.75" x14ac:dyDescent="0.25">
      <c r="A41" s="302"/>
      <c r="B41" s="305"/>
      <c r="C41" s="1" t="s">
        <v>120</v>
      </c>
      <c r="D41" s="1">
        <v>45</v>
      </c>
      <c r="E41" s="303"/>
      <c r="F41" s="63"/>
      <c r="G41" s="47"/>
      <c r="H41" s="222"/>
      <c r="I41" s="63"/>
      <c r="J41" s="47"/>
      <c r="K41" s="222"/>
      <c r="L41" s="63"/>
      <c r="M41" s="47"/>
      <c r="N41" s="222"/>
      <c r="O41" s="63"/>
      <c r="P41" s="47"/>
      <c r="Q41" s="156"/>
      <c r="R41" s="344"/>
    </row>
    <row r="42" spans="1:18" ht="15.75" x14ac:dyDescent="0.25">
      <c r="A42" s="302"/>
      <c r="B42" s="305"/>
      <c r="C42" s="1" t="s">
        <v>126</v>
      </c>
      <c r="D42" s="1">
        <v>55</v>
      </c>
      <c r="E42" s="303"/>
      <c r="F42" s="63"/>
      <c r="G42" s="47"/>
      <c r="H42" s="222"/>
      <c r="I42" s="63"/>
      <c r="J42" s="47"/>
      <c r="K42" s="222"/>
      <c r="L42" s="63"/>
      <c r="M42" s="47"/>
      <c r="N42" s="222"/>
      <c r="O42" s="63"/>
      <c r="P42" s="47"/>
      <c r="Q42" s="156"/>
      <c r="R42" s="344"/>
    </row>
    <row r="43" spans="1:18" ht="16.5" thickBot="1" x14ac:dyDescent="0.3">
      <c r="A43" s="277"/>
      <c r="B43" s="275"/>
      <c r="C43" s="5" t="s">
        <v>123</v>
      </c>
      <c r="D43" s="5">
        <v>40</v>
      </c>
      <c r="E43" s="304"/>
      <c r="F43" s="64"/>
      <c r="G43" s="50"/>
      <c r="H43" s="223"/>
      <c r="I43" s="64"/>
      <c r="J43" s="50"/>
      <c r="K43" s="223"/>
      <c r="L43" s="64"/>
      <c r="M43" s="50"/>
      <c r="N43" s="223"/>
      <c r="O43" s="64"/>
      <c r="P43" s="50"/>
      <c r="Q43" s="157"/>
      <c r="R43" s="345"/>
    </row>
    <row r="44" spans="1:18" ht="18" customHeight="1" x14ac:dyDescent="0.25">
      <c r="A44" s="276" t="s">
        <v>17</v>
      </c>
      <c r="B44" s="274" t="s">
        <v>18</v>
      </c>
      <c r="C44" s="4" t="s">
        <v>120</v>
      </c>
      <c r="D44" s="4">
        <v>52.92</v>
      </c>
      <c r="E44" s="300">
        <f>SUM(D44:D47)</f>
        <v>366</v>
      </c>
      <c r="F44" s="62"/>
      <c r="G44" s="48"/>
      <c r="H44" s="241"/>
      <c r="I44" s="62"/>
      <c r="J44" s="48"/>
      <c r="K44" s="241"/>
      <c r="L44" s="62"/>
      <c r="M44" s="48"/>
      <c r="N44" s="241"/>
      <c r="O44" s="62"/>
      <c r="P44" s="48"/>
      <c r="Q44" s="170"/>
      <c r="R44" s="346">
        <v>366</v>
      </c>
    </row>
    <row r="45" spans="1:18" ht="15.75" x14ac:dyDescent="0.25">
      <c r="A45" s="302"/>
      <c r="B45" s="305"/>
      <c r="C45" s="1" t="s">
        <v>118</v>
      </c>
      <c r="D45" s="1">
        <v>60</v>
      </c>
      <c r="E45" s="303"/>
      <c r="F45" s="63"/>
      <c r="G45" s="47"/>
      <c r="H45" s="222"/>
      <c r="I45" s="63"/>
      <c r="J45" s="47"/>
      <c r="K45" s="222"/>
      <c r="L45" s="63"/>
      <c r="M45" s="47"/>
      <c r="N45" s="222"/>
      <c r="O45" s="63"/>
      <c r="P45" s="47"/>
      <c r="Q45" s="156"/>
      <c r="R45" s="344"/>
    </row>
    <row r="46" spans="1:18" ht="15.75" x14ac:dyDescent="0.25">
      <c r="A46" s="302"/>
      <c r="B46" s="305"/>
      <c r="C46" s="1" t="s">
        <v>122</v>
      </c>
      <c r="D46" s="1">
        <v>197.41</v>
      </c>
      <c r="E46" s="303"/>
      <c r="F46" s="63"/>
      <c r="G46" s="47"/>
      <c r="H46" s="222"/>
      <c r="I46" s="63"/>
      <c r="J46" s="47"/>
      <c r="K46" s="222"/>
      <c r="L46" s="63"/>
      <c r="M46" s="47"/>
      <c r="N46" s="222"/>
      <c r="O46" s="63"/>
      <c r="P46" s="47"/>
      <c r="Q46" s="156"/>
      <c r="R46" s="344"/>
    </row>
    <row r="47" spans="1:18" ht="16.5" thickBot="1" x14ac:dyDescent="0.3">
      <c r="A47" s="277"/>
      <c r="B47" s="275"/>
      <c r="C47" s="5" t="s">
        <v>128</v>
      </c>
      <c r="D47" s="5">
        <v>55.67</v>
      </c>
      <c r="E47" s="304"/>
      <c r="F47" s="64"/>
      <c r="G47" s="50"/>
      <c r="H47" s="223"/>
      <c r="I47" s="64"/>
      <c r="J47" s="50"/>
      <c r="K47" s="223"/>
      <c r="L47" s="64"/>
      <c r="M47" s="50"/>
      <c r="N47" s="223"/>
      <c r="O47" s="64"/>
      <c r="P47" s="50"/>
      <c r="Q47" s="157"/>
      <c r="R47" s="345"/>
    </row>
    <row r="48" spans="1:18" ht="16.5" customHeight="1" x14ac:dyDescent="0.25">
      <c r="A48" s="276" t="s">
        <v>19</v>
      </c>
      <c r="B48" s="274" t="s">
        <v>20</v>
      </c>
      <c r="C48" s="4" t="s">
        <v>122</v>
      </c>
      <c r="D48" s="4">
        <v>158.37</v>
      </c>
      <c r="E48" s="300">
        <f>SUM(D48:D50)</f>
        <v>300</v>
      </c>
      <c r="F48" s="62"/>
      <c r="G48" s="48"/>
      <c r="H48" s="241"/>
      <c r="I48" s="62"/>
      <c r="J48" s="48"/>
      <c r="K48" s="241"/>
      <c r="L48" s="62"/>
      <c r="M48" s="48"/>
      <c r="N48" s="241"/>
      <c r="O48" s="62"/>
      <c r="P48" s="48"/>
      <c r="Q48" s="170"/>
      <c r="R48" s="346">
        <v>300</v>
      </c>
    </row>
    <row r="49" spans="1:18" ht="15.75" x14ac:dyDescent="0.25">
      <c r="A49" s="302"/>
      <c r="B49" s="305"/>
      <c r="C49" s="1" t="s">
        <v>120</v>
      </c>
      <c r="D49" s="1">
        <v>117.48</v>
      </c>
      <c r="E49" s="303"/>
      <c r="F49" s="63"/>
      <c r="G49" s="47"/>
      <c r="H49" s="222"/>
      <c r="I49" s="63"/>
      <c r="J49" s="47"/>
      <c r="K49" s="222"/>
      <c r="L49" s="63"/>
      <c r="M49" s="47"/>
      <c r="N49" s="222"/>
      <c r="O49" s="63"/>
      <c r="P49" s="47"/>
      <c r="Q49" s="156"/>
      <c r="R49" s="344"/>
    </row>
    <row r="50" spans="1:18" ht="16.5" customHeight="1" thickBot="1" x14ac:dyDescent="0.3">
      <c r="A50" s="277"/>
      <c r="B50" s="275"/>
      <c r="C50" s="5" t="s">
        <v>126</v>
      </c>
      <c r="D50" s="5">
        <v>24.15</v>
      </c>
      <c r="E50" s="304"/>
      <c r="F50" s="64"/>
      <c r="G50" s="50"/>
      <c r="H50" s="223"/>
      <c r="I50" s="64"/>
      <c r="J50" s="50"/>
      <c r="K50" s="223"/>
      <c r="L50" s="64"/>
      <c r="M50" s="50"/>
      <c r="N50" s="223"/>
      <c r="O50" s="64"/>
      <c r="P50" s="50"/>
      <c r="Q50" s="157"/>
      <c r="R50" s="345"/>
    </row>
    <row r="51" spans="1:18" ht="18" customHeight="1" x14ac:dyDescent="0.25">
      <c r="A51" s="276" t="s">
        <v>21</v>
      </c>
      <c r="B51" s="274" t="s">
        <v>22</v>
      </c>
      <c r="C51" s="4" t="s">
        <v>120</v>
      </c>
      <c r="D51" s="4">
        <v>98.76</v>
      </c>
      <c r="E51" s="300">
        <f>SUM(D51:D54)</f>
        <v>300</v>
      </c>
      <c r="F51" s="62"/>
      <c r="G51" s="48"/>
      <c r="H51" s="241"/>
      <c r="I51" s="62"/>
      <c r="J51" s="48"/>
      <c r="K51" s="241"/>
      <c r="L51" s="62"/>
      <c r="M51" s="48"/>
      <c r="N51" s="241"/>
      <c r="O51" s="62"/>
      <c r="P51" s="48"/>
      <c r="Q51" s="170"/>
      <c r="R51" s="346">
        <v>300</v>
      </c>
    </row>
    <row r="52" spans="1:18" ht="15.75" x14ac:dyDescent="0.25">
      <c r="A52" s="302"/>
      <c r="B52" s="305"/>
      <c r="C52" s="1" t="s">
        <v>123</v>
      </c>
      <c r="D52" s="1">
        <v>50</v>
      </c>
      <c r="E52" s="303"/>
      <c r="F52" s="63"/>
      <c r="G52" s="47"/>
      <c r="H52" s="222"/>
      <c r="I52" s="63"/>
      <c r="J52" s="47"/>
      <c r="K52" s="222"/>
      <c r="L52" s="63"/>
      <c r="M52" s="47"/>
      <c r="N52" s="222"/>
      <c r="O52" s="63"/>
      <c r="P52" s="47"/>
      <c r="Q52" s="156"/>
      <c r="R52" s="344"/>
    </row>
    <row r="53" spans="1:18" ht="15.75" x14ac:dyDescent="0.25">
      <c r="A53" s="302"/>
      <c r="B53" s="305"/>
      <c r="C53" s="1" t="s">
        <v>130</v>
      </c>
      <c r="D53" s="1">
        <v>89.97</v>
      </c>
      <c r="E53" s="303"/>
      <c r="F53" s="63"/>
      <c r="G53" s="47"/>
      <c r="H53" s="222"/>
      <c r="I53" s="63"/>
      <c r="J53" s="47"/>
      <c r="K53" s="222"/>
      <c r="L53" s="63"/>
      <c r="M53" s="47"/>
      <c r="N53" s="222"/>
      <c r="O53" s="63"/>
      <c r="P53" s="47"/>
      <c r="Q53" s="156"/>
      <c r="R53" s="344"/>
    </row>
    <row r="54" spans="1:18" ht="16.5" thickBot="1" x14ac:dyDescent="0.3">
      <c r="A54" s="277"/>
      <c r="B54" s="275"/>
      <c r="C54" s="5" t="s">
        <v>129</v>
      </c>
      <c r="D54" s="5">
        <v>61.27</v>
      </c>
      <c r="E54" s="304"/>
      <c r="F54" s="64"/>
      <c r="G54" s="50"/>
      <c r="H54" s="223"/>
      <c r="I54" s="64"/>
      <c r="J54" s="50"/>
      <c r="K54" s="223"/>
      <c r="L54" s="64"/>
      <c r="M54" s="50"/>
      <c r="N54" s="223"/>
      <c r="O54" s="64"/>
      <c r="P54" s="50"/>
      <c r="Q54" s="157"/>
      <c r="R54" s="345"/>
    </row>
    <row r="55" spans="1:18" ht="15.75" x14ac:dyDescent="0.25">
      <c r="A55" s="276" t="s">
        <v>23</v>
      </c>
      <c r="B55" s="274" t="s">
        <v>24</v>
      </c>
      <c r="C55" s="4" t="s">
        <v>118</v>
      </c>
      <c r="D55" s="4">
        <v>341.76</v>
      </c>
      <c r="E55" s="300">
        <f>SUM(D55:D57)</f>
        <v>500</v>
      </c>
      <c r="F55" s="62"/>
      <c r="G55" s="48"/>
      <c r="H55" s="241"/>
      <c r="I55" s="62"/>
      <c r="J55" s="48"/>
      <c r="K55" s="241"/>
      <c r="L55" s="62"/>
      <c r="M55" s="48"/>
      <c r="N55" s="241"/>
      <c r="O55" s="62"/>
      <c r="P55" s="48"/>
      <c r="Q55" s="170"/>
      <c r="R55" s="346">
        <v>500</v>
      </c>
    </row>
    <row r="56" spans="1:18" ht="15.75" x14ac:dyDescent="0.25">
      <c r="A56" s="302"/>
      <c r="B56" s="305"/>
      <c r="C56" s="1" t="s">
        <v>119</v>
      </c>
      <c r="D56" s="1">
        <v>50</v>
      </c>
      <c r="E56" s="303"/>
      <c r="F56" s="63"/>
      <c r="G56" s="47"/>
      <c r="H56" s="222"/>
      <c r="I56" s="63"/>
      <c r="J56" s="47"/>
      <c r="K56" s="222"/>
      <c r="L56" s="63"/>
      <c r="M56" s="47"/>
      <c r="N56" s="222"/>
      <c r="O56" s="63"/>
      <c r="P56" s="47"/>
      <c r="Q56" s="156"/>
      <c r="R56" s="344"/>
    </row>
    <row r="57" spans="1:18" ht="16.5" thickBot="1" x14ac:dyDescent="0.3">
      <c r="A57" s="277"/>
      <c r="B57" s="275"/>
      <c r="C57" s="5" t="s">
        <v>120</v>
      </c>
      <c r="D57" s="5">
        <v>108.24</v>
      </c>
      <c r="E57" s="304"/>
      <c r="F57" s="64"/>
      <c r="G57" s="50"/>
      <c r="H57" s="223"/>
      <c r="I57" s="64"/>
      <c r="J57" s="50"/>
      <c r="K57" s="223"/>
      <c r="L57" s="64"/>
      <c r="M57" s="50"/>
      <c r="N57" s="223"/>
      <c r="O57" s="64"/>
      <c r="P57" s="50"/>
      <c r="Q57" s="157"/>
      <c r="R57" s="345"/>
    </row>
    <row r="58" spans="1:18" ht="15" customHeight="1" x14ac:dyDescent="0.25">
      <c r="A58" s="276" t="s">
        <v>25</v>
      </c>
      <c r="B58" s="274" t="s">
        <v>26</v>
      </c>
      <c r="C58" s="4" t="s">
        <v>118</v>
      </c>
      <c r="D58" s="4">
        <v>20</v>
      </c>
      <c r="E58" s="300">
        <f>SUM(D58:D61)</f>
        <v>395</v>
      </c>
      <c r="F58" s="62"/>
      <c r="G58" s="48"/>
      <c r="H58" s="241"/>
      <c r="I58" s="62"/>
      <c r="J58" s="48"/>
      <c r="K58" s="241"/>
      <c r="L58" s="62"/>
      <c r="M58" s="48"/>
      <c r="N58" s="241"/>
      <c r="O58" s="62"/>
      <c r="P58" s="48"/>
      <c r="Q58" s="170"/>
      <c r="R58" s="342">
        <v>395</v>
      </c>
    </row>
    <row r="59" spans="1:18" ht="15.75" x14ac:dyDescent="0.25">
      <c r="A59" s="302"/>
      <c r="B59" s="305"/>
      <c r="C59" s="1" t="s">
        <v>119</v>
      </c>
      <c r="D59" s="1">
        <v>20</v>
      </c>
      <c r="E59" s="303"/>
      <c r="F59" s="63"/>
      <c r="G59" s="47"/>
      <c r="H59" s="222"/>
      <c r="I59" s="63"/>
      <c r="J59" s="47"/>
      <c r="K59" s="222"/>
      <c r="L59" s="63"/>
      <c r="M59" s="47"/>
      <c r="N59" s="222"/>
      <c r="O59" s="63"/>
      <c r="P59" s="47"/>
      <c r="Q59" s="156"/>
      <c r="R59" s="340"/>
    </row>
    <row r="60" spans="1:18" ht="15.75" x14ac:dyDescent="0.25">
      <c r="A60" s="302"/>
      <c r="B60" s="305"/>
      <c r="C60" s="1" t="s">
        <v>120</v>
      </c>
      <c r="D60" s="1">
        <v>135</v>
      </c>
      <c r="E60" s="303"/>
      <c r="F60" s="63"/>
      <c r="G60" s="47"/>
      <c r="H60" s="222"/>
      <c r="I60" s="63"/>
      <c r="J60" s="47"/>
      <c r="K60" s="222"/>
      <c r="L60" s="63"/>
      <c r="M60" s="47"/>
      <c r="N60" s="222"/>
      <c r="O60" s="63"/>
      <c r="P60" s="47"/>
      <c r="Q60" s="156"/>
      <c r="R60" s="340"/>
    </row>
    <row r="61" spans="1:18" ht="16.5" thickBot="1" x14ac:dyDescent="0.3">
      <c r="A61" s="277"/>
      <c r="B61" s="275"/>
      <c r="C61" s="5" t="s">
        <v>122</v>
      </c>
      <c r="D61" s="5">
        <v>220</v>
      </c>
      <c r="E61" s="304"/>
      <c r="F61" s="64"/>
      <c r="G61" s="50"/>
      <c r="H61" s="223"/>
      <c r="I61" s="64"/>
      <c r="J61" s="50"/>
      <c r="K61" s="223"/>
      <c r="L61" s="64"/>
      <c r="M61" s="50"/>
      <c r="N61" s="223"/>
      <c r="O61" s="64"/>
      <c r="P61" s="50"/>
      <c r="Q61" s="157"/>
      <c r="R61" s="341"/>
    </row>
    <row r="62" spans="1:18" ht="15.75" customHeight="1" x14ac:dyDescent="0.25">
      <c r="A62" s="276" t="s">
        <v>27</v>
      </c>
      <c r="B62" s="274" t="s">
        <v>131</v>
      </c>
      <c r="C62" s="4" t="s">
        <v>120</v>
      </c>
      <c r="D62" s="4">
        <v>84</v>
      </c>
      <c r="E62" s="300">
        <f>SUM(D62:D64)</f>
        <v>300</v>
      </c>
      <c r="F62" s="62"/>
      <c r="G62" s="48"/>
      <c r="H62" s="241"/>
      <c r="I62" s="62"/>
      <c r="J62" s="48"/>
      <c r="K62" s="241"/>
      <c r="L62" s="62"/>
      <c r="M62" s="48"/>
      <c r="N62" s="241"/>
      <c r="O62" s="62"/>
      <c r="P62" s="48"/>
      <c r="Q62" s="170"/>
      <c r="R62" s="342">
        <v>300</v>
      </c>
    </row>
    <row r="63" spans="1:18" ht="15.75" x14ac:dyDescent="0.25">
      <c r="A63" s="302"/>
      <c r="B63" s="305"/>
      <c r="C63" s="9" t="s">
        <v>122</v>
      </c>
      <c r="D63" s="9">
        <v>160</v>
      </c>
      <c r="E63" s="303"/>
      <c r="F63" s="63"/>
      <c r="G63" s="47"/>
      <c r="H63" s="222"/>
      <c r="I63" s="63"/>
      <c r="J63" s="47"/>
      <c r="K63" s="222"/>
      <c r="L63" s="63"/>
      <c r="M63" s="47"/>
      <c r="N63" s="222"/>
      <c r="O63" s="63"/>
      <c r="P63" s="47"/>
      <c r="Q63" s="156"/>
      <c r="R63" s="340"/>
    </row>
    <row r="64" spans="1:18" ht="16.5" thickBot="1" x14ac:dyDescent="0.3">
      <c r="A64" s="277"/>
      <c r="B64" s="275"/>
      <c r="C64" s="10" t="s">
        <v>126</v>
      </c>
      <c r="D64" s="10">
        <v>56</v>
      </c>
      <c r="E64" s="304"/>
      <c r="F64" s="64"/>
      <c r="G64" s="50"/>
      <c r="H64" s="223"/>
      <c r="I64" s="64"/>
      <c r="J64" s="50"/>
      <c r="K64" s="223"/>
      <c r="L64" s="64"/>
      <c r="M64" s="50"/>
      <c r="N64" s="223"/>
      <c r="O64" s="64"/>
      <c r="P64" s="50"/>
      <c r="Q64" s="157"/>
      <c r="R64" s="341"/>
    </row>
    <row r="65" spans="1:18" ht="16.5" customHeight="1" x14ac:dyDescent="0.25">
      <c r="A65" s="276" t="s">
        <v>28</v>
      </c>
      <c r="B65" s="274" t="s">
        <v>29</v>
      </c>
      <c r="C65" s="4" t="s">
        <v>132</v>
      </c>
      <c r="D65" s="4">
        <v>40</v>
      </c>
      <c r="E65" s="300">
        <f>SUM(D65:D71)</f>
        <v>320</v>
      </c>
      <c r="F65" s="62"/>
      <c r="G65" s="48"/>
      <c r="H65" s="241"/>
      <c r="I65" s="62"/>
      <c r="J65" s="48"/>
      <c r="K65" s="241"/>
      <c r="L65" s="62"/>
      <c r="M65" s="48"/>
      <c r="N65" s="241"/>
      <c r="O65" s="62"/>
      <c r="P65" s="48"/>
      <c r="Q65" s="170"/>
      <c r="R65" s="342">
        <v>320</v>
      </c>
    </row>
    <row r="66" spans="1:18" ht="15.75" x14ac:dyDescent="0.25">
      <c r="A66" s="302"/>
      <c r="B66" s="305"/>
      <c r="C66" s="9" t="s">
        <v>118</v>
      </c>
      <c r="D66" s="9">
        <v>10</v>
      </c>
      <c r="E66" s="303"/>
      <c r="F66" s="63"/>
      <c r="G66" s="47"/>
      <c r="H66" s="222"/>
      <c r="I66" s="63"/>
      <c r="J66" s="47"/>
      <c r="K66" s="222"/>
      <c r="L66" s="63"/>
      <c r="M66" s="47"/>
      <c r="N66" s="222"/>
      <c r="O66" s="63"/>
      <c r="P66" s="47"/>
      <c r="Q66" s="156"/>
      <c r="R66" s="340"/>
    </row>
    <row r="67" spans="1:18" ht="15.75" x14ac:dyDescent="0.25">
      <c r="A67" s="302"/>
      <c r="B67" s="305"/>
      <c r="C67" s="9" t="s">
        <v>119</v>
      </c>
      <c r="D67" s="9">
        <v>14</v>
      </c>
      <c r="E67" s="303"/>
      <c r="F67" s="63"/>
      <c r="G67" s="47"/>
      <c r="H67" s="222"/>
      <c r="I67" s="63"/>
      <c r="J67" s="47"/>
      <c r="K67" s="222"/>
      <c r="L67" s="63"/>
      <c r="M67" s="47"/>
      <c r="N67" s="222"/>
      <c r="O67" s="63"/>
      <c r="P67" s="47"/>
      <c r="Q67" s="156"/>
      <c r="R67" s="340"/>
    </row>
    <row r="68" spans="1:18" ht="15.75" x14ac:dyDescent="0.25">
      <c r="A68" s="302"/>
      <c r="B68" s="305"/>
      <c r="C68" s="9" t="s">
        <v>126</v>
      </c>
      <c r="D68" s="9">
        <v>70</v>
      </c>
      <c r="E68" s="303"/>
      <c r="F68" s="63"/>
      <c r="G68" s="47"/>
      <c r="H68" s="222"/>
      <c r="I68" s="63"/>
      <c r="J68" s="47"/>
      <c r="K68" s="222"/>
      <c r="L68" s="63"/>
      <c r="M68" s="47"/>
      <c r="N68" s="222"/>
      <c r="O68" s="63"/>
      <c r="P68" s="47"/>
      <c r="Q68" s="156"/>
      <c r="R68" s="340"/>
    </row>
    <row r="69" spans="1:18" ht="15.75" x14ac:dyDescent="0.25">
      <c r="A69" s="302"/>
      <c r="B69" s="305"/>
      <c r="C69" s="9" t="s">
        <v>123</v>
      </c>
      <c r="D69" s="9">
        <v>30</v>
      </c>
      <c r="E69" s="303"/>
      <c r="F69" s="63"/>
      <c r="G69" s="47"/>
      <c r="H69" s="222"/>
      <c r="I69" s="63"/>
      <c r="J69" s="47"/>
      <c r="K69" s="222"/>
      <c r="L69" s="63"/>
      <c r="M69" s="47"/>
      <c r="N69" s="222"/>
      <c r="O69" s="63"/>
      <c r="P69" s="47"/>
      <c r="Q69" s="156"/>
      <c r="R69" s="340"/>
    </row>
    <row r="70" spans="1:18" ht="15.75" x14ac:dyDescent="0.25">
      <c r="A70" s="302"/>
      <c r="B70" s="305"/>
      <c r="C70" s="1" t="s">
        <v>128</v>
      </c>
      <c r="D70" s="1">
        <v>42</v>
      </c>
      <c r="E70" s="303"/>
      <c r="F70" s="63"/>
      <c r="G70" s="47"/>
      <c r="H70" s="222"/>
      <c r="I70" s="63"/>
      <c r="J70" s="47"/>
      <c r="K70" s="222"/>
      <c r="L70" s="63"/>
      <c r="M70" s="47"/>
      <c r="N70" s="222"/>
      <c r="O70" s="63"/>
      <c r="P70" s="47"/>
      <c r="Q70" s="156"/>
      <c r="R70" s="340"/>
    </row>
    <row r="71" spans="1:18" ht="16.5" thickBot="1" x14ac:dyDescent="0.3">
      <c r="A71" s="302"/>
      <c r="B71" s="305"/>
      <c r="C71" s="13" t="s">
        <v>120</v>
      </c>
      <c r="D71" s="13">
        <v>114</v>
      </c>
      <c r="E71" s="303"/>
      <c r="F71" s="64"/>
      <c r="G71" s="50"/>
      <c r="H71" s="223"/>
      <c r="I71" s="64"/>
      <c r="J71" s="50"/>
      <c r="K71" s="223"/>
      <c r="L71" s="64"/>
      <c r="M71" s="50"/>
      <c r="N71" s="223"/>
      <c r="O71" s="64"/>
      <c r="P71" s="50"/>
      <c r="Q71" s="157"/>
      <c r="R71" s="340"/>
    </row>
    <row r="72" spans="1:18" ht="15" customHeight="1" x14ac:dyDescent="0.25">
      <c r="A72" s="276" t="s">
        <v>30</v>
      </c>
      <c r="B72" s="274" t="s">
        <v>31</v>
      </c>
      <c r="C72" s="4" t="s">
        <v>118</v>
      </c>
      <c r="D72" s="4">
        <v>100</v>
      </c>
      <c r="E72" s="300">
        <f>SUM(D72:D74)</f>
        <v>441</v>
      </c>
      <c r="F72" s="62"/>
      <c r="G72" s="48"/>
      <c r="H72" s="241"/>
      <c r="I72" s="62"/>
      <c r="J72" s="48"/>
      <c r="K72" s="241"/>
      <c r="L72" s="62"/>
      <c r="M72" s="48"/>
      <c r="N72" s="241"/>
      <c r="O72" s="62"/>
      <c r="P72" s="48"/>
      <c r="Q72" s="170"/>
      <c r="R72" s="348">
        <v>441</v>
      </c>
    </row>
    <row r="73" spans="1:18" ht="15.75" x14ac:dyDescent="0.25">
      <c r="A73" s="302"/>
      <c r="B73" s="305"/>
      <c r="C73" s="1" t="s">
        <v>120</v>
      </c>
      <c r="D73" s="1">
        <v>61</v>
      </c>
      <c r="E73" s="303"/>
      <c r="F73" s="63"/>
      <c r="G73" s="47"/>
      <c r="H73" s="222"/>
      <c r="I73" s="63"/>
      <c r="J73" s="47"/>
      <c r="K73" s="222"/>
      <c r="L73" s="63"/>
      <c r="M73" s="47"/>
      <c r="N73" s="222"/>
      <c r="O73" s="63"/>
      <c r="P73" s="47"/>
      <c r="Q73" s="156"/>
      <c r="R73" s="349"/>
    </row>
    <row r="74" spans="1:18" ht="16.5" thickBot="1" x14ac:dyDescent="0.3">
      <c r="A74" s="277"/>
      <c r="B74" s="275"/>
      <c r="C74" s="5" t="s">
        <v>122</v>
      </c>
      <c r="D74" s="5">
        <v>280</v>
      </c>
      <c r="E74" s="304"/>
      <c r="F74" s="64"/>
      <c r="G74" s="50"/>
      <c r="H74" s="223"/>
      <c r="I74" s="64"/>
      <c r="J74" s="50"/>
      <c r="K74" s="223"/>
      <c r="L74" s="64"/>
      <c r="M74" s="50"/>
      <c r="N74" s="223"/>
      <c r="O74" s="64"/>
      <c r="P74" s="50"/>
      <c r="Q74" s="157"/>
      <c r="R74" s="350"/>
    </row>
    <row r="75" spans="1:18" ht="14.25" customHeight="1" x14ac:dyDescent="0.25">
      <c r="A75" s="276" t="s">
        <v>32</v>
      </c>
      <c r="B75" s="274" t="s">
        <v>33</v>
      </c>
      <c r="C75" s="4" t="s">
        <v>118</v>
      </c>
      <c r="D75" s="4">
        <v>150</v>
      </c>
      <c r="E75" s="300">
        <f>SUM(D75:D79)</f>
        <v>391</v>
      </c>
      <c r="F75" s="62"/>
      <c r="G75" s="48"/>
      <c r="H75" s="241"/>
      <c r="I75" s="62"/>
      <c r="J75" s="48"/>
      <c r="K75" s="241"/>
      <c r="L75" s="62"/>
      <c r="M75" s="48"/>
      <c r="N75" s="241"/>
      <c r="O75" s="62"/>
      <c r="P75" s="48"/>
      <c r="Q75" s="170"/>
      <c r="R75" s="348">
        <v>391</v>
      </c>
    </row>
    <row r="76" spans="1:18" ht="15.75" x14ac:dyDescent="0.25">
      <c r="A76" s="302"/>
      <c r="B76" s="305"/>
      <c r="C76" s="1" t="s">
        <v>120</v>
      </c>
      <c r="D76" s="1">
        <v>61</v>
      </c>
      <c r="E76" s="303"/>
      <c r="F76" s="63"/>
      <c r="G76" s="47"/>
      <c r="H76" s="222"/>
      <c r="I76" s="63"/>
      <c r="J76" s="47"/>
      <c r="K76" s="222"/>
      <c r="L76" s="63"/>
      <c r="M76" s="47"/>
      <c r="N76" s="222"/>
      <c r="O76" s="63"/>
      <c r="P76" s="47"/>
      <c r="Q76" s="156"/>
      <c r="R76" s="349"/>
    </row>
    <row r="77" spans="1:18" ht="15.75" x14ac:dyDescent="0.25">
      <c r="A77" s="302"/>
      <c r="B77" s="305"/>
      <c r="C77" s="1" t="s">
        <v>126</v>
      </c>
      <c r="D77" s="1">
        <v>42</v>
      </c>
      <c r="E77" s="303"/>
      <c r="F77" s="63"/>
      <c r="G77" s="47"/>
      <c r="H77" s="222"/>
      <c r="I77" s="63"/>
      <c r="J77" s="47"/>
      <c r="K77" s="222"/>
      <c r="L77" s="63"/>
      <c r="M77" s="47"/>
      <c r="N77" s="222"/>
      <c r="O77" s="63"/>
      <c r="P77" s="47"/>
      <c r="Q77" s="156"/>
      <c r="R77" s="349"/>
    </row>
    <row r="78" spans="1:18" ht="15.75" x14ac:dyDescent="0.25">
      <c r="A78" s="302"/>
      <c r="B78" s="305"/>
      <c r="C78" s="1" t="s">
        <v>133</v>
      </c>
      <c r="D78" s="1">
        <v>68</v>
      </c>
      <c r="E78" s="303"/>
      <c r="F78" s="63"/>
      <c r="G78" s="47"/>
      <c r="H78" s="222"/>
      <c r="I78" s="63"/>
      <c r="J78" s="47"/>
      <c r="K78" s="222"/>
      <c r="L78" s="63"/>
      <c r="M78" s="47"/>
      <c r="N78" s="222"/>
      <c r="O78" s="63"/>
      <c r="P78" s="47"/>
      <c r="Q78" s="156"/>
      <c r="R78" s="349"/>
    </row>
    <row r="79" spans="1:18" ht="16.5" thickBot="1" x14ac:dyDescent="0.3">
      <c r="A79" s="277"/>
      <c r="B79" s="275"/>
      <c r="C79" s="5" t="s">
        <v>128</v>
      </c>
      <c r="D79" s="5">
        <v>70</v>
      </c>
      <c r="E79" s="304"/>
      <c r="F79" s="64"/>
      <c r="G79" s="50"/>
      <c r="H79" s="223"/>
      <c r="I79" s="64"/>
      <c r="J79" s="50"/>
      <c r="K79" s="223"/>
      <c r="L79" s="64"/>
      <c r="M79" s="50"/>
      <c r="N79" s="223"/>
      <c r="O79" s="64"/>
      <c r="P79" s="50"/>
      <c r="Q79" s="157"/>
      <c r="R79" s="350"/>
    </row>
    <row r="80" spans="1:18" ht="15" customHeight="1" x14ac:dyDescent="0.25">
      <c r="A80" s="276" t="s">
        <v>34</v>
      </c>
      <c r="B80" s="274" t="s">
        <v>35</v>
      </c>
      <c r="C80" s="4" t="s">
        <v>134</v>
      </c>
      <c r="D80" s="4">
        <v>50</v>
      </c>
      <c r="E80" s="300">
        <f>SUM(D80:D83)</f>
        <v>550</v>
      </c>
      <c r="F80" s="62"/>
      <c r="G80" s="48"/>
      <c r="H80" s="241"/>
      <c r="I80" s="62"/>
      <c r="J80" s="48"/>
      <c r="K80" s="241"/>
      <c r="L80" s="62"/>
      <c r="M80" s="48"/>
      <c r="N80" s="241"/>
      <c r="O80" s="62"/>
      <c r="P80" s="48"/>
      <c r="Q80" s="170"/>
      <c r="R80" s="348">
        <v>550</v>
      </c>
    </row>
    <row r="81" spans="1:18" ht="15.75" x14ac:dyDescent="0.25">
      <c r="A81" s="302"/>
      <c r="B81" s="305"/>
      <c r="C81" s="9" t="s">
        <v>135</v>
      </c>
      <c r="D81" s="9">
        <v>20</v>
      </c>
      <c r="E81" s="303"/>
      <c r="F81" s="63"/>
      <c r="G81" s="47"/>
      <c r="H81" s="222"/>
      <c r="I81" s="63"/>
      <c r="J81" s="47"/>
      <c r="K81" s="222"/>
      <c r="L81" s="63"/>
      <c r="M81" s="47"/>
      <c r="N81" s="222"/>
      <c r="O81" s="63"/>
      <c r="P81" s="47"/>
      <c r="Q81" s="156"/>
      <c r="R81" s="349"/>
    </row>
    <row r="82" spans="1:18" ht="15.75" x14ac:dyDescent="0.25">
      <c r="A82" s="302"/>
      <c r="B82" s="305"/>
      <c r="C82" s="9" t="s">
        <v>126</v>
      </c>
      <c r="D82" s="9">
        <v>80</v>
      </c>
      <c r="E82" s="303"/>
      <c r="F82" s="63"/>
      <c r="G82" s="47"/>
      <c r="H82" s="222"/>
      <c r="I82" s="63"/>
      <c r="J82" s="47"/>
      <c r="K82" s="222"/>
      <c r="L82" s="63"/>
      <c r="M82" s="47"/>
      <c r="N82" s="222"/>
      <c r="O82" s="63"/>
      <c r="P82" s="47"/>
      <c r="Q82" s="156"/>
      <c r="R82" s="349"/>
    </row>
    <row r="83" spans="1:18" ht="16.5" thickBot="1" x14ac:dyDescent="0.3">
      <c r="A83" s="277"/>
      <c r="B83" s="275"/>
      <c r="C83" s="10" t="s">
        <v>136</v>
      </c>
      <c r="D83" s="10">
        <v>400</v>
      </c>
      <c r="E83" s="304"/>
      <c r="F83" s="64"/>
      <c r="G83" s="50"/>
      <c r="H83" s="223"/>
      <c r="I83" s="64"/>
      <c r="J83" s="50"/>
      <c r="K83" s="223"/>
      <c r="L83" s="64"/>
      <c r="M83" s="50"/>
      <c r="N83" s="223"/>
      <c r="O83" s="64"/>
      <c r="P83" s="50"/>
      <c r="Q83" s="157"/>
      <c r="R83" s="350"/>
    </row>
    <row r="84" spans="1:18" ht="17.25" customHeight="1" x14ac:dyDescent="0.25">
      <c r="A84" s="276" t="s">
        <v>36</v>
      </c>
      <c r="B84" s="274" t="s">
        <v>37</v>
      </c>
      <c r="C84" s="4" t="s">
        <v>118</v>
      </c>
      <c r="D84" s="4">
        <v>90</v>
      </c>
      <c r="E84" s="309">
        <f>SUM(D84:D86)</f>
        <v>625.12</v>
      </c>
      <c r="F84" s="62"/>
      <c r="G84" s="48"/>
      <c r="H84" s="241"/>
      <c r="I84" s="62"/>
      <c r="J84" s="48"/>
      <c r="K84" s="241"/>
      <c r="L84" s="62"/>
      <c r="M84" s="48"/>
      <c r="N84" s="241"/>
      <c r="O84" s="62"/>
      <c r="P84" s="48"/>
      <c r="Q84" s="170"/>
      <c r="R84" s="340">
        <v>625.12</v>
      </c>
    </row>
    <row r="85" spans="1:18" ht="15.75" x14ac:dyDescent="0.25">
      <c r="A85" s="302"/>
      <c r="B85" s="305"/>
      <c r="C85" s="9" t="s">
        <v>122</v>
      </c>
      <c r="D85" s="9">
        <v>328.6</v>
      </c>
      <c r="E85" s="291"/>
      <c r="F85" s="63"/>
      <c r="G85" s="47"/>
      <c r="H85" s="222"/>
      <c r="I85" s="63"/>
      <c r="J85" s="47"/>
      <c r="K85" s="222"/>
      <c r="L85" s="63"/>
      <c r="M85" s="47"/>
      <c r="N85" s="222"/>
      <c r="O85" s="63"/>
      <c r="P85" s="47"/>
      <c r="Q85" s="156"/>
      <c r="R85" s="340"/>
    </row>
    <row r="86" spans="1:18" ht="16.5" thickBot="1" x14ac:dyDescent="0.3">
      <c r="A86" s="277"/>
      <c r="B86" s="275"/>
      <c r="C86" s="10" t="s">
        <v>120</v>
      </c>
      <c r="D86" s="10">
        <v>206.52</v>
      </c>
      <c r="E86" s="301"/>
      <c r="F86" s="64"/>
      <c r="G86" s="50"/>
      <c r="H86" s="223"/>
      <c r="I86" s="64"/>
      <c r="J86" s="50"/>
      <c r="K86" s="223"/>
      <c r="L86" s="64"/>
      <c r="M86" s="50"/>
      <c r="N86" s="223"/>
      <c r="O86" s="64"/>
      <c r="P86" s="50"/>
      <c r="Q86" s="157"/>
      <c r="R86" s="341"/>
    </row>
    <row r="87" spans="1:18" ht="17.25" customHeight="1" x14ac:dyDescent="0.25">
      <c r="A87" s="276" t="s">
        <v>38</v>
      </c>
      <c r="B87" s="274" t="s">
        <v>39</v>
      </c>
      <c r="C87" s="4" t="s">
        <v>118</v>
      </c>
      <c r="D87" s="4">
        <v>300</v>
      </c>
      <c r="E87" s="300">
        <f>SUM(D87:D89)</f>
        <v>463</v>
      </c>
      <c r="F87" s="232" t="s">
        <v>253</v>
      </c>
      <c r="G87" s="211">
        <v>5000</v>
      </c>
      <c r="H87" s="256">
        <f>SUM(G87)</f>
        <v>5000</v>
      </c>
      <c r="I87" s="232"/>
      <c r="J87" s="211"/>
      <c r="K87" s="256">
        <f>SUM(J87)</f>
        <v>0</v>
      </c>
      <c r="L87" s="232"/>
      <c r="M87" s="211"/>
      <c r="N87" s="256">
        <f>SUM(M87)</f>
        <v>0</v>
      </c>
      <c r="O87" s="232"/>
      <c r="P87" s="211"/>
      <c r="Q87" s="214">
        <f>SUM(P87)</f>
        <v>0</v>
      </c>
      <c r="R87" s="339">
        <f>E87+G87</f>
        <v>5463</v>
      </c>
    </row>
    <row r="88" spans="1:18" ht="15.75" x14ac:dyDescent="0.25">
      <c r="A88" s="302"/>
      <c r="B88" s="305"/>
      <c r="C88" s="9" t="s">
        <v>120</v>
      </c>
      <c r="D88" s="9">
        <v>33</v>
      </c>
      <c r="E88" s="303"/>
      <c r="F88" s="233"/>
      <c r="G88" s="212"/>
      <c r="H88" s="257"/>
      <c r="I88" s="233"/>
      <c r="J88" s="212"/>
      <c r="K88" s="257"/>
      <c r="L88" s="233"/>
      <c r="M88" s="212"/>
      <c r="N88" s="257"/>
      <c r="O88" s="233"/>
      <c r="P88" s="212"/>
      <c r="Q88" s="215"/>
      <c r="R88" s="340"/>
    </row>
    <row r="89" spans="1:18" ht="16.5" thickBot="1" x14ac:dyDescent="0.3">
      <c r="A89" s="277"/>
      <c r="B89" s="275"/>
      <c r="C89" s="10" t="s">
        <v>122</v>
      </c>
      <c r="D89" s="10">
        <v>130</v>
      </c>
      <c r="E89" s="304"/>
      <c r="F89" s="234"/>
      <c r="G89" s="213"/>
      <c r="H89" s="258"/>
      <c r="I89" s="234"/>
      <c r="J89" s="213"/>
      <c r="K89" s="258"/>
      <c r="L89" s="234"/>
      <c r="M89" s="213"/>
      <c r="N89" s="258"/>
      <c r="O89" s="234"/>
      <c r="P89" s="213"/>
      <c r="Q89" s="216"/>
      <c r="R89" s="341"/>
    </row>
    <row r="90" spans="1:18" ht="15.75" customHeight="1" x14ac:dyDescent="0.25">
      <c r="A90" s="276" t="s">
        <v>40</v>
      </c>
      <c r="B90" s="274" t="s">
        <v>41</v>
      </c>
      <c r="C90" s="4" t="s">
        <v>118</v>
      </c>
      <c r="D90" s="4">
        <v>350</v>
      </c>
      <c r="E90" s="300">
        <f>SUM(D90:D93)</f>
        <v>620</v>
      </c>
      <c r="F90" s="62"/>
      <c r="G90" s="48"/>
      <c r="H90" s="241"/>
      <c r="I90" s="62"/>
      <c r="J90" s="48"/>
      <c r="K90" s="241"/>
      <c r="L90" s="62"/>
      <c r="M90" s="48"/>
      <c r="N90" s="241"/>
      <c r="O90" s="62"/>
      <c r="P90" s="48"/>
      <c r="Q90" s="170"/>
      <c r="R90" s="342">
        <v>620</v>
      </c>
    </row>
    <row r="91" spans="1:18" ht="15.75" x14ac:dyDescent="0.25">
      <c r="A91" s="302"/>
      <c r="B91" s="305"/>
      <c r="C91" s="9" t="s">
        <v>119</v>
      </c>
      <c r="D91" s="9">
        <v>100</v>
      </c>
      <c r="E91" s="303"/>
      <c r="F91" s="63"/>
      <c r="G91" s="47"/>
      <c r="H91" s="222"/>
      <c r="I91" s="63"/>
      <c r="J91" s="47"/>
      <c r="K91" s="222"/>
      <c r="L91" s="63"/>
      <c r="M91" s="47"/>
      <c r="N91" s="222"/>
      <c r="O91" s="63"/>
      <c r="P91" s="47"/>
      <c r="Q91" s="156"/>
      <c r="R91" s="340"/>
    </row>
    <row r="92" spans="1:18" ht="15.75" x14ac:dyDescent="0.25">
      <c r="A92" s="302"/>
      <c r="B92" s="305"/>
      <c r="C92" s="9" t="s">
        <v>120</v>
      </c>
      <c r="D92" s="9">
        <v>75</v>
      </c>
      <c r="E92" s="303"/>
      <c r="F92" s="63"/>
      <c r="G92" s="47"/>
      <c r="H92" s="222"/>
      <c r="I92" s="63"/>
      <c r="J92" s="47"/>
      <c r="K92" s="222"/>
      <c r="L92" s="63"/>
      <c r="M92" s="47"/>
      <c r="N92" s="222"/>
      <c r="O92" s="63"/>
      <c r="P92" s="47"/>
      <c r="Q92" s="156"/>
      <c r="R92" s="340"/>
    </row>
    <row r="93" spans="1:18" ht="16.5" thickBot="1" x14ac:dyDescent="0.3">
      <c r="A93" s="277"/>
      <c r="B93" s="275"/>
      <c r="C93" s="10" t="s">
        <v>122</v>
      </c>
      <c r="D93" s="10">
        <v>95</v>
      </c>
      <c r="E93" s="304"/>
      <c r="F93" s="64"/>
      <c r="G93" s="50"/>
      <c r="H93" s="223"/>
      <c r="I93" s="64"/>
      <c r="J93" s="50"/>
      <c r="K93" s="223"/>
      <c r="L93" s="64"/>
      <c r="M93" s="50"/>
      <c r="N93" s="223"/>
      <c r="O93" s="64"/>
      <c r="P93" s="50"/>
      <c r="Q93" s="157"/>
      <c r="R93" s="341"/>
    </row>
    <row r="94" spans="1:18" ht="17.25" customHeight="1" x14ac:dyDescent="0.25">
      <c r="A94" s="276" t="s">
        <v>42</v>
      </c>
      <c r="B94" s="274" t="s">
        <v>43</v>
      </c>
      <c r="C94" s="4" t="s">
        <v>118</v>
      </c>
      <c r="D94" s="4">
        <v>300</v>
      </c>
      <c r="E94" s="300">
        <f>SUM(D94:D97)</f>
        <v>680</v>
      </c>
      <c r="F94" s="62"/>
      <c r="G94" s="48"/>
      <c r="H94" s="241"/>
      <c r="I94" s="62"/>
      <c r="J94" s="48"/>
      <c r="K94" s="241"/>
      <c r="L94" s="62"/>
      <c r="M94" s="48"/>
      <c r="N94" s="241"/>
      <c r="O94" s="62"/>
      <c r="P94" s="48"/>
      <c r="Q94" s="170"/>
      <c r="R94" s="342">
        <v>680</v>
      </c>
    </row>
    <row r="95" spans="1:18" ht="15.75" x14ac:dyDescent="0.25">
      <c r="A95" s="302"/>
      <c r="B95" s="305"/>
      <c r="C95" s="1" t="s">
        <v>119</v>
      </c>
      <c r="D95" s="1">
        <v>52.2</v>
      </c>
      <c r="E95" s="303"/>
      <c r="F95" s="63"/>
      <c r="G95" s="47"/>
      <c r="H95" s="222"/>
      <c r="I95" s="63"/>
      <c r="J95" s="47"/>
      <c r="K95" s="222"/>
      <c r="L95" s="63"/>
      <c r="M95" s="47"/>
      <c r="N95" s="222"/>
      <c r="O95" s="63"/>
      <c r="P95" s="47"/>
      <c r="Q95" s="156"/>
      <c r="R95" s="340"/>
    </row>
    <row r="96" spans="1:18" ht="15.75" x14ac:dyDescent="0.25">
      <c r="A96" s="302"/>
      <c r="B96" s="305"/>
      <c r="C96" s="1" t="s">
        <v>122</v>
      </c>
      <c r="D96" s="1">
        <v>230</v>
      </c>
      <c r="E96" s="303"/>
      <c r="F96" s="63"/>
      <c r="G96" s="47"/>
      <c r="H96" s="222"/>
      <c r="I96" s="63"/>
      <c r="J96" s="47"/>
      <c r="K96" s="222"/>
      <c r="L96" s="63"/>
      <c r="M96" s="47"/>
      <c r="N96" s="222"/>
      <c r="O96" s="63"/>
      <c r="P96" s="47"/>
      <c r="Q96" s="156"/>
      <c r="R96" s="340"/>
    </row>
    <row r="97" spans="1:18" ht="16.5" thickBot="1" x14ac:dyDescent="0.3">
      <c r="A97" s="277"/>
      <c r="B97" s="275"/>
      <c r="C97" s="5" t="s">
        <v>120</v>
      </c>
      <c r="D97" s="5">
        <v>97.8</v>
      </c>
      <c r="E97" s="304"/>
      <c r="F97" s="64"/>
      <c r="G97" s="50"/>
      <c r="H97" s="223"/>
      <c r="I97" s="64"/>
      <c r="J97" s="50"/>
      <c r="K97" s="223"/>
      <c r="L97" s="64"/>
      <c r="M97" s="50"/>
      <c r="N97" s="223"/>
      <c r="O97" s="64"/>
      <c r="P97" s="50"/>
      <c r="Q97" s="157"/>
      <c r="R97" s="341"/>
    </row>
    <row r="98" spans="1:18" ht="17.25" customHeight="1" x14ac:dyDescent="0.25">
      <c r="A98" s="276" t="s">
        <v>44</v>
      </c>
      <c r="B98" s="274" t="s">
        <v>45</v>
      </c>
      <c r="C98" s="4" t="s">
        <v>137</v>
      </c>
      <c r="D98" s="4">
        <v>21</v>
      </c>
      <c r="E98" s="300">
        <f>SUM(D98:D102)</f>
        <v>423</v>
      </c>
      <c r="F98" s="62"/>
      <c r="G98" s="48"/>
      <c r="H98" s="241"/>
      <c r="I98" s="62"/>
      <c r="J98" s="48"/>
      <c r="K98" s="241"/>
      <c r="L98" s="62" t="s">
        <v>273</v>
      </c>
      <c r="M98" s="48">
        <v>800</v>
      </c>
      <c r="N98" s="259">
        <f>SUM(M98:M99)</f>
        <v>1160</v>
      </c>
      <c r="O98" s="62"/>
      <c r="P98" s="48"/>
      <c r="Q98" s="217">
        <f>SUM(P98:P99)</f>
        <v>0</v>
      </c>
      <c r="R98" s="339">
        <f>E98+M98+M99</f>
        <v>1583</v>
      </c>
    </row>
    <row r="99" spans="1:18" ht="15.75" x14ac:dyDescent="0.25">
      <c r="A99" s="302"/>
      <c r="B99" s="305"/>
      <c r="C99" s="9" t="s">
        <v>118</v>
      </c>
      <c r="D99" s="9">
        <v>160</v>
      </c>
      <c r="E99" s="303"/>
      <c r="F99" s="63"/>
      <c r="G99" s="47"/>
      <c r="H99" s="222"/>
      <c r="I99" s="63"/>
      <c r="J99" s="47"/>
      <c r="K99" s="222"/>
      <c r="L99" s="63" t="s">
        <v>274</v>
      </c>
      <c r="M99" s="47">
        <v>360</v>
      </c>
      <c r="N99" s="260"/>
      <c r="O99" s="63"/>
      <c r="P99" s="47"/>
      <c r="Q99" s="218"/>
      <c r="R99" s="340"/>
    </row>
    <row r="100" spans="1:18" ht="15.75" x14ac:dyDescent="0.25">
      <c r="A100" s="302"/>
      <c r="B100" s="305"/>
      <c r="C100" s="9" t="s">
        <v>119</v>
      </c>
      <c r="D100" s="9">
        <v>80</v>
      </c>
      <c r="E100" s="303"/>
      <c r="F100" s="63"/>
      <c r="G100" s="47"/>
      <c r="H100" s="222"/>
      <c r="I100" s="63"/>
      <c r="J100" s="47"/>
      <c r="K100" s="222"/>
      <c r="L100" s="63"/>
      <c r="M100" s="47"/>
      <c r="N100" s="260"/>
      <c r="O100" s="63"/>
      <c r="P100" s="47"/>
      <c r="Q100" s="218"/>
      <c r="R100" s="340"/>
    </row>
    <row r="101" spans="1:18" ht="15.75" x14ac:dyDescent="0.25">
      <c r="A101" s="302"/>
      <c r="B101" s="305"/>
      <c r="C101" s="9" t="s">
        <v>120</v>
      </c>
      <c r="D101" s="9">
        <v>12</v>
      </c>
      <c r="E101" s="303"/>
      <c r="F101" s="63"/>
      <c r="G101" s="47"/>
      <c r="H101" s="222"/>
      <c r="I101" s="63"/>
      <c r="J101" s="47"/>
      <c r="K101" s="222"/>
      <c r="L101" s="63"/>
      <c r="M101" s="47"/>
      <c r="N101" s="260"/>
      <c r="O101" s="63"/>
      <c r="P101" s="47"/>
      <c r="Q101" s="218"/>
      <c r="R101" s="340"/>
    </row>
    <row r="102" spans="1:18" ht="16.5" thickBot="1" x14ac:dyDescent="0.3">
      <c r="A102" s="277"/>
      <c r="B102" s="275"/>
      <c r="C102" s="10" t="s">
        <v>122</v>
      </c>
      <c r="D102" s="10">
        <v>150</v>
      </c>
      <c r="E102" s="304"/>
      <c r="F102" s="64"/>
      <c r="G102" s="50"/>
      <c r="H102" s="223"/>
      <c r="I102" s="64"/>
      <c r="J102" s="50"/>
      <c r="K102" s="223"/>
      <c r="L102" s="64"/>
      <c r="M102" s="50"/>
      <c r="N102" s="261"/>
      <c r="O102" s="64"/>
      <c r="P102" s="50"/>
      <c r="Q102" s="219"/>
      <c r="R102" s="341"/>
    </row>
    <row r="103" spans="1:18" ht="15.75" x14ac:dyDescent="0.25">
      <c r="A103" s="310" t="s">
        <v>46</v>
      </c>
      <c r="B103" s="313" t="s">
        <v>48</v>
      </c>
      <c r="C103" s="4" t="s">
        <v>118</v>
      </c>
      <c r="D103" s="4">
        <v>41.29</v>
      </c>
      <c r="E103" s="309">
        <f>SUM(D103:D107)</f>
        <v>4443.97</v>
      </c>
      <c r="F103" s="62"/>
      <c r="G103" s="48"/>
      <c r="H103" s="241"/>
      <c r="I103" s="62"/>
      <c r="J103" s="48"/>
      <c r="K103" s="241"/>
      <c r="L103" s="62"/>
      <c r="M103" s="48"/>
      <c r="N103" s="241"/>
      <c r="O103" s="62"/>
      <c r="P103" s="48"/>
      <c r="Q103" s="170"/>
      <c r="R103" s="342">
        <v>4443.97</v>
      </c>
    </row>
    <row r="104" spans="1:18" ht="15.75" x14ac:dyDescent="0.25">
      <c r="A104" s="311"/>
      <c r="B104" s="314"/>
      <c r="C104" s="1" t="s">
        <v>122</v>
      </c>
      <c r="D104" s="1">
        <v>200</v>
      </c>
      <c r="E104" s="291"/>
      <c r="F104" s="63"/>
      <c r="G104" s="47"/>
      <c r="H104" s="222"/>
      <c r="I104" s="63"/>
      <c r="J104" s="47"/>
      <c r="K104" s="222"/>
      <c r="L104" s="63"/>
      <c r="M104" s="47"/>
      <c r="N104" s="222"/>
      <c r="O104" s="63"/>
      <c r="P104" s="47"/>
      <c r="Q104" s="156"/>
      <c r="R104" s="340"/>
    </row>
    <row r="105" spans="1:18" ht="15.75" x14ac:dyDescent="0.25">
      <c r="A105" s="311"/>
      <c r="B105" s="314"/>
      <c r="C105" s="1" t="s">
        <v>120</v>
      </c>
      <c r="D105" s="1">
        <v>154.68</v>
      </c>
      <c r="E105" s="291"/>
      <c r="F105" s="63"/>
      <c r="G105" s="47"/>
      <c r="H105" s="222"/>
      <c r="I105" s="63"/>
      <c r="J105" s="47"/>
      <c r="K105" s="222"/>
      <c r="L105" s="63"/>
      <c r="M105" s="47"/>
      <c r="N105" s="222"/>
      <c r="O105" s="63"/>
      <c r="P105" s="47"/>
      <c r="Q105" s="156"/>
      <c r="R105" s="340"/>
    </row>
    <row r="106" spans="1:18" ht="15.75" x14ac:dyDescent="0.25">
      <c r="A106" s="311"/>
      <c r="B106" s="314"/>
      <c r="C106" s="13" t="s">
        <v>138</v>
      </c>
      <c r="D106" s="13">
        <v>48</v>
      </c>
      <c r="E106" s="291"/>
      <c r="F106" s="87"/>
      <c r="G106" s="52"/>
      <c r="H106" s="51"/>
      <c r="I106" s="87"/>
      <c r="J106" s="52"/>
      <c r="K106" s="51"/>
      <c r="L106" s="87"/>
      <c r="M106" s="52"/>
      <c r="N106" s="51"/>
      <c r="O106" s="87"/>
      <c r="P106" s="52"/>
      <c r="Q106" s="105"/>
      <c r="R106" s="340"/>
    </row>
    <row r="107" spans="1:18" ht="16.5" thickBot="1" x14ac:dyDescent="0.3">
      <c r="A107" s="312"/>
      <c r="B107" s="315"/>
      <c r="C107" s="5" t="s">
        <v>278</v>
      </c>
      <c r="D107" s="5">
        <v>4000</v>
      </c>
      <c r="E107" s="301"/>
      <c r="F107" s="64"/>
      <c r="G107" s="50"/>
      <c r="H107" s="82"/>
      <c r="I107" s="64"/>
      <c r="J107" s="50"/>
      <c r="K107" s="82"/>
      <c r="L107" s="64"/>
      <c r="M107" s="50"/>
      <c r="N107" s="82"/>
      <c r="O107" s="64"/>
      <c r="P107" s="50"/>
      <c r="Q107" s="106"/>
      <c r="R107" s="341"/>
    </row>
    <row r="108" spans="1:18" ht="18.75" customHeight="1" x14ac:dyDescent="0.25">
      <c r="A108" s="310" t="s">
        <v>47</v>
      </c>
      <c r="B108" s="313" t="s">
        <v>50</v>
      </c>
      <c r="C108" s="4" t="s">
        <v>118</v>
      </c>
      <c r="D108" s="4">
        <v>50</v>
      </c>
      <c r="E108" s="300">
        <f>SUM(D108:D111)</f>
        <v>3354</v>
      </c>
      <c r="F108" s="62"/>
      <c r="G108" s="48"/>
      <c r="H108" s="241"/>
      <c r="I108" s="62"/>
      <c r="J108" s="48"/>
      <c r="K108" s="241"/>
      <c r="L108" s="62"/>
      <c r="M108" s="48"/>
      <c r="N108" s="241"/>
      <c r="O108" s="62"/>
      <c r="P108" s="48"/>
      <c r="Q108" s="170"/>
      <c r="R108" s="342">
        <v>3354</v>
      </c>
    </row>
    <row r="109" spans="1:18" ht="15.75" x14ac:dyDescent="0.25">
      <c r="A109" s="311"/>
      <c r="B109" s="314"/>
      <c r="C109" s="9" t="s">
        <v>122</v>
      </c>
      <c r="D109" s="9">
        <v>220</v>
      </c>
      <c r="E109" s="303"/>
      <c r="F109" s="63"/>
      <c r="G109" s="47"/>
      <c r="H109" s="222"/>
      <c r="I109" s="63"/>
      <c r="J109" s="47"/>
      <c r="K109" s="222"/>
      <c r="L109" s="63"/>
      <c r="M109" s="47"/>
      <c r="N109" s="222"/>
      <c r="O109" s="63"/>
      <c r="P109" s="47"/>
      <c r="Q109" s="156"/>
      <c r="R109" s="340"/>
    </row>
    <row r="110" spans="1:18" ht="31.5" x14ac:dyDescent="0.25">
      <c r="A110" s="311"/>
      <c r="B110" s="314"/>
      <c r="C110" s="95" t="s">
        <v>156</v>
      </c>
      <c r="D110" s="11">
        <v>3000</v>
      </c>
      <c r="E110" s="303"/>
      <c r="F110" s="87"/>
      <c r="G110" s="52"/>
      <c r="H110" s="222"/>
      <c r="I110" s="87"/>
      <c r="J110" s="52"/>
      <c r="K110" s="222"/>
      <c r="L110" s="87"/>
      <c r="M110" s="52"/>
      <c r="N110" s="222"/>
      <c r="O110" s="87"/>
      <c r="P110" s="52"/>
      <c r="Q110" s="156"/>
      <c r="R110" s="340"/>
    </row>
    <row r="111" spans="1:18" ht="16.5" thickBot="1" x14ac:dyDescent="0.3">
      <c r="A111" s="312"/>
      <c r="B111" s="315"/>
      <c r="C111" s="10" t="s">
        <v>120</v>
      </c>
      <c r="D111" s="10">
        <v>84</v>
      </c>
      <c r="E111" s="304"/>
      <c r="F111" s="64"/>
      <c r="G111" s="50"/>
      <c r="H111" s="223"/>
      <c r="I111" s="64"/>
      <c r="J111" s="50"/>
      <c r="K111" s="223"/>
      <c r="L111" s="64"/>
      <c r="M111" s="50"/>
      <c r="N111" s="223"/>
      <c r="O111" s="64"/>
      <c r="P111" s="50"/>
      <c r="Q111" s="157"/>
      <c r="R111" s="341"/>
    </row>
    <row r="112" spans="1:18" ht="18.75" customHeight="1" x14ac:dyDescent="0.25">
      <c r="A112" s="310" t="s">
        <v>49</v>
      </c>
      <c r="B112" s="313" t="s">
        <v>52</v>
      </c>
      <c r="C112" s="4" t="s">
        <v>118</v>
      </c>
      <c r="D112" s="4">
        <v>100</v>
      </c>
      <c r="E112" s="309">
        <f>SUM(D112:D115)</f>
        <v>2695.3599999999997</v>
      </c>
      <c r="F112" s="62"/>
      <c r="G112" s="48"/>
      <c r="H112" s="241"/>
      <c r="I112" s="62"/>
      <c r="J112" s="48"/>
      <c r="K112" s="241"/>
      <c r="L112" s="62"/>
      <c r="M112" s="48"/>
      <c r="N112" s="241"/>
      <c r="O112" s="62"/>
      <c r="P112" s="48"/>
      <c r="Q112" s="170"/>
      <c r="R112" s="342">
        <v>2695.36</v>
      </c>
    </row>
    <row r="113" spans="1:18" ht="15.75" x14ac:dyDescent="0.25">
      <c r="A113" s="311"/>
      <c r="B113" s="314"/>
      <c r="C113" s="9" t="s">
        <v>120</v>
      </c>
      <c r="D113" s="9">
        <v>434.16</v>
      </c>
      <c r="E113" s="291"/>
      <c r="F113" s="63"/>
      <c r="G113" s="47"/>
      <c r="H113" s="222"/>
      <c r="I113" s="63"/>
      <c r="J113" s="47"/>
      <c r="K113" s="222"/>
      <c r="L113" s="63"/>
      <c r="M113" s="47"/>
      <c r="N113" s="222"/>
      <c r="O113" s="63"/>
      <c r="P113" s="47"/>
      <c r="Q113" s="156"/>
      <c r="R113" s="340"/>
    </row>
    <row r="114" spans="1:18" ht="31.5" x14ac:dyDescent="0.25">
      <c r="A114" s="311"/>
      <c r="B114" s="314"/>
      <c r="C114" s="95" t="s">
        <v>199</v>
      </c>
      <c r="D114" s="11">
        <v>2000</v>
      </c>
      <c r="E114" s="291"/>
      <c r="F114" s="87"/>
      <c r="G114" s="52"/>
      <c r="H114" s="222"/>
      <c r="I114" s="87"/>
      <c r="J114" s="52"/>
      <c r="K114" s="222"/>
      <c r="L114" s="87"/>
      <c r="M114" s="52"/>
      <c r="N114" s="222"/>
      <c r="O114" s="87"/>
      <c r="P114" s="52"/>
      <c r="Q114" s="156"/>
      <c r="R114" s="340"/>
    </row>
    <row r="115" spans="1:18" ht="16.5" thickBot="1" x14ac:dyDescent="0.3">
      <c r="A115" s="312"/>
      <c r="B115" s="315"/>
      <c r="C115" s="5" t="s">
        <v>122</v>
      </c>
      <c r="D115" s="5">
        <v>161.19999999999999</v>
      </c>
      <c r="E115" s="301"/>
      <c r="F115" s="64"/>
      <c r="G115" s="50"/>
      <c r="H115" s="223"/>
      <c r="I115" s="64"/>
      <c r="J115" s="50"/>
      <c r="K115" s="223"/>
      <c r="L115" s="64"/>
      <c r="M115" s="50"/>
      <c r="N115" s="223"/>
      <c r="O115" s="64"/>
      <c r="P115" s="50"/>
      <c r="Q115" s="157"/>
      <c r="R115" s="341"/>
    </row>
    <row r="116" spans="1:18" ht="20.25" customHeight="1" x14ac:dyDescent="0.25">
      <c r="A116" s="276" t="s">
        <v>51</v>
      </c>
      <c r="B116" s="274" t="s">
        <v>54</v>
      </c>
      <c r="C116" s="4" t="s">
        <v>139</v>
      </c>
      <c r="D116" s="4">
        <v>204</v>
      </c>
      <c r="E116" s="300">
        <f>SUM(D116:D117)</f>
        <v>300</v>
      </c>
      <c r="F116" s="62"/>
      <c r="G116" s="48"/>
      <c r="H116" s="241"/>
      <c r="I116" s="62"/>
      <c r="J116" s="48"/>
      <c r="K116" s="241"/>
      <c r="L116" s="62"/>
      <c r="M116" s="48"/>
      <c r="N116" s="241"/>
      <c r="O116" s="62"/>
      <c r="P116" s="48"/>
      <c r="Q116" s="170"/>
      <c r="R116" s="342">
        <v>300</v>
      </c>
    </row>
    <row r="117" spans="1:18" ht="16.5" thickBot="1" x14ac:dyDescent="0.3">
      <c r="A117" s="277"/>
      <c r="B117" s="275"/>
      <c r="C117" s="10" t="s">
        <v>126</v>
      </c>
      <c r="D117" s="10">
        <v>96</v>
      </c>
      <c r="E117" s="304"/>
      <c r="F117" s="64"/>
      <c r="G117" s="50"/>
      <c r="H117" s="223"/>
      <c r="I117" s="64"/>
      <c r="J117" s="50"/>
      <c r="K117" s="223"/>
      <c r="L117" s="64"/>
      <c r="M117" s="50"/>
      <c r="N117" s="223"/>
      <c r="O117" s="64"/>
      <c r="P117" s="50"/>
      <c r="Q117" s="157"/>
      <c r="R117" s="341"/>
    </row>
    <row r="118" spans="1:18" ht="18.75" customHeight="1" x14ac:dyDescent="0.25">
      <c r="A118" s="276" t="s">
        <v>53</v>
      </c>
      <c r="B118" s="274" t="s">
        <v>56</v>
      </c>
      <c r="C118" s="4" t="s">
        <v>140</v>
      </c>
      <c r="D118" s="4">
        <v>132</v>
      </c>
      <c r="E118" s="300">
        <f>SUM(D118:D121)</f>
        <v>968</v>
      </c>
      <c r="F118" s="62"/>
      <c r="G118" s="48"/>
      <c r="H118" s="241"/>
      <c r="I118" s="62"/>
      <c r="J118" s="48"/>
      <c r="K118" s="241"/>
      <c r="L118" s="62"/>
      <c r="M118" s="48"/>
      <c r="N118" s="241"/>
      <c r="O118" s="62"/>
      <c r="P118" s="48"/>
      <c r="Q118" s="170"/>
      <c r="R118" s="342">
        <v>968</v>
      </c>
    </row>
    <row r="119" spans="1:18" ht="15.75" x14ac:dyDescent="0.25">
      <c r="A119" s="302"/>
      <c r="B119" s="305"/>
      <c r="C119" s="9" t="s">
        <v>119</v>
      </c>
      <c r="D119" s="9">
        <v>320</v>
      </c>
      <c r="E119" s="303"/>
      <c r="F119" s="63"/>
      <c r="G119" s="47"/>
      <c r="H119" s="222"/>
      <c r="I119" s="63"/>
      <c r="J119" s="47"/>
      <c r="K119" s="222"/>
      <c r="L119" s="63"/>
      <c r="M119" s="47"/>
      <c r="N119" s="222"/>
      <c r="O119" s="63"/>
      <c r="P119" s="47"/>
      <c r="Q119" s="156"/>
      <c r="R119" s="340"/>
    </row>
    <row r="120" spans="1:18" ht="15.75" x14ac:dyDescent="0.25">
      <c r="A120" s="302"/>
      <c r="B120" s="305"/>
      <c r="C120" s="9" t="s">
        <v>118</v>
      </c>
      <c r="D120" s="9">
        <v>380</v>
      </c>
      <c r="E120" s="303"/>
      <c r="F120" s="63"/>
      <c r="G120" s="47"/>
      <c r="H120" s="222"/>
      <c r="I120" s="63"/>
      <c r="J120" s="47"/>
      <c r="K120" s="222"/>
      <c r="L120" s="63"/>
      <c r="M120" s="47"/>
      <c r="N120" s="222"/>
      <c r="O120" s="63"/>
      <c r="P120" s="47"/>
      <c r="Q120" s="156"/>
      <c r="R120" s="340"/>
    </row>
    <row r="121" spans="1:18" ht="16.5" thickBot="1" x14ac:dyDescent="0.3">
      <c r="A121" s="277"/>
      <c r="B121" s="275"/>
      <c r="C121" s="10" t="s">
        <v>120</v>
      </c>
      <c r="D121" s="10">
        <v>136</v>
      </c>
      <c r="E121" s="304"/>
      <c r="F121" s="64"/>
      <c r="G121" s="50"/>
      <c r="H121" s="223"/>
      <c r="I121" s="64"/>
      <c r="J121" s="50"/>
      <c r="K121" s="223"/>
      <c r="L121" s="64"/>
      <c r="M121" s="50"/>
      <c r="N121" s="223"/>
      <c r="O121" s="64"/>
      <c r="P121" s="50"/>
      <c r="Q121" s="157"/>
      <c r="R121" s="341"/>
    </row>
    <row r="122" spans="1:18" ht="19.5" customHeight="1" x14ac:dyDescent="0.25">
      <c r="A122" s="276" t="s">
        <v>55</v>
      </c>
      <c r="B122" s="274" t="s">
        <v>58</v>
      </c>
      <c r="C122" s="4" t="s">
        <v>140</v>
      </c>
      <c r="D122" s="4">
        <v>150</v>
      </c>
      <c r="E122" s="300">
        <f>SUM(D122:D125)</f>
        <v>420</v>
      </c>
      <c r="F122" s="62"/>
      <c r="G122" s="48"/>
      <c r="H122" s="241"/>
      <c r="I122" s="62"/>
      <c r="J122" s="48"/>
      <c r="K122" s="241"/>
      <c r="L122" s="62"/>
      <c r="M122" s="48"/>
      <c r="N122" s="241"/>
      <c r="O122" s="62"/>
      <c r="P122" s="48"/>
      <c r="Q122" s="170"/>
      <c r="R122" s="342">
        <v>420</v>
      </c>
    </row>
    <row r="123" spans="1:18" ht="15.75" x14ac:dyDescent="0.25">
      <c r="A123" s="302"/>
      <c r="B123" s="305"/>
      <c r="C123" s="9" t="s">
        <v>118</v>
      </c>
      <c r="D123" s="9">
        <v>40</v>
      </c>
      <c r="E123" s="303"/>
      <c r="F123" s="63"/>
      <c r="G123" s="47"/>
      <c r="H123" s="222"/>
      <c r="I123" s="63"/>
      <c r="J123" s="47"/>
      <c r="K123" s="222"/>
      <c r="L123" s="63"/>
      <c r="M123" s="47"/>
      <c r="N123" s="222"/>
      <c r="O123" s="63"/>
      <c r="P123" s="47"/>
      <c r="Q123" s="156"/>
      <c r="R123" s="340"/>
    </row>
    <row r="124" spans="1:18" ht="15.75" x14ac:dyDescent="0.25">
      <c r="A124" s="302"/>
      <c r="B124" s="305"/>
      <c r="C124" s="9" t="s">
        <v>122</v>
      </c>
      <c r="D124" s="9">
        <v>200</v>
      </c>
      <c r="E124" s="303"/>
      <c r="F124" s="63"/>
      <c r="G124" s="47"/>
      <c r="H124" s="222"/>
      <c r="I124" s="63"/>
      <c r="J124" s="47"/>
      <c r="K124" s="222"/>
      <c r="L124" s="63"/>
      <c r="M124" s="47"/>
      <c r="N124" s="222"/>
      <c r="O124" s="63"/>
      <c r="P124" s="47"/>
      <c r="Q124" s="156"/>
      <c r="R124" s="340"/>
    </row>
    <row r="125" spans="1:18" ht="16.5" thickBot="1" x14ac:dyDescent="0.3">
      <c r="A125" s="277"/>
      <c r="B125" s="275"/>
      <c r="C125" s="10" t="s">
        <v>141</v>
      </c>
      <c r="D125" s="10">
        <v>30</v>
      </c>
      <c r="E125" s="304"/>
      <c r="F125" s="64"/>
      <c r="G125" s="50"/>
      <c r="H125" s="223"/>
      <c r="I125" s="64"/>
      <c r="J125" s="50"/>
      <c r="K125" s="223"/>
      <c r="L125" s="64"/>
      <c r="M125" s="50"/>
      <c r="N125" s="223"/>
      <c r="O125" s="64"/>
      <c r="P125" s="50"/>
      <c r="Q125" s="157"/>
      <c r="R125" s="341"/>
    </row>
    <row r="126" spans="1:18" ht="16.5" customHeight="1" x14ac:dyDescent="0.25">
      <c r="A126" s="276" t="s">
        <v>57</v>
      </c>
      <c r="B126" s="274" t="s">
        <v>62</v>
      </c>
      <c r="C126" s="4" t="s">
        <v>140</v>
      </c>
      <c r="D126" s="17">
        <v>174</v>
      </c>
      <c r="E126" s="329">
        <f>SUM(D126:D130)</f>
        <v>572</v>
      </c>
      <c r="F126" s="62"/>
      <c r="G126" s="48"/>
      <c r="H126" s="49"/>
      <c r="I126" s="62"/>
      <c r="J126" s="48"/>
      <c r="K126" s="49"/>
      <c r="L126" s="62"/>
      <c r="M126" s="48"/>
      <c r="N126" s="49"/>
      <c r="O126" s="62"/>
      <c r="P126" s="48"/>
      <c r="Q126" s="77"/>
      <c r="R126" s="342">
        <v>572</v>
      </c>
    </row>
    <row r="127" spans="1:18" ht="15.75" x14ac:dyDescent="0.25">
      <c r="A127" s="302"/>
      <c r="B127" s="305"/>
      <c r="C127" s="1" t="s">
        <v>122</v>
      </c>
      <c r="D127" s="6">
        <v>181</v>
      </c>
      <c r="E127" s="330"/>
      <c r="F127" s="63"/>
      <c r="G127" s="47"/>
      <c r="H127" s="80"/>
      <c r="I127" s="63"/>
      <c r="J127" s="47"/>
      <c r="K127" s="80"/>
      <c r="L127" s="63"/>
      <c r="M127" s="47"/>
      <c r="N127" s="80"/>
      <c r="O127" s="63"/>
      <c r="P127" s="47"/>
      <c r="Q127" s="96"/>
      <c r="R127" s="340"/>
    </row>
    <row r="128" spans="1:18" ht="15.75" x14ac:dyDescent="0.25">
      <c r="A128" s="302"/>
      <c r="B128" s="305"/>
      <c r="C128" s="1" t="s">
        <v>119</v>
      </c>
      <c r="D128" s="6">
        <v>36</v>
      </c>
      <c r="E128" s="330"/>
      <c r="F128" s="63"/>
      <c r="G128" s="47"/>
      <c r="H128" s="81"/>
      <c r="I128" s="63"/>
      <c r="J128" s="47"/>
      <c r="K128" s="81"/>
      <c r="L128" s="63"/>
      <c r="M128" s="47"/>
      <c r="N128" s="81"/>
      <c r="O128" s="63"/>
      <c r="P128" s="47"/>
      <c r="Q128" s="107"/>
      <c r="R128" s="340"/>
    </row>
    <row r="129" spans="1:18" ht="15.75" x14ac:dyDescent="0.25">
      <c r="A129" s="302"/>
      <c r="B129" s="305"/>
      <c r="C129" s="1" t="s">
        <v>118</v>
      </c>
      <c r="D129" s="6">
        <v>50</v>
      </c>
      <c r="E129" s="330"/>
      <c r="F129" s="63"/>
      <c r="G129" s="47"/>
      <c r="H129" s="81"/>
      <c r="I129" s="63"/>
      <c r="J129" s="47"/>
      <c r="K129" s="81"/>
      <c r="L129" s="63"/>
      <c r="M129" s="47"/>
      <c r="N129" s="81"/>
      <c r="O129" s="63"/>
      <c r="P129" s="47"/>
      <c r="Q129" s="107"/>
      <c r="R129" s="340"/>
    </row>
    <row r="130" spans="1:18" ht="16.5" thickBot="1" x14ac:dyDescent="0.3">
      <c r="A130" s="277"/>
      <c r="B130" s="275"/>
      <c r="C130" s="13" t="s">
        <v>120</v>
      </c>
      <c r="D130" s="18">
        <v>131</v>
      </c>
      <c r="E130" s="331"/>
      <c r="F130" s="64"/>
      <c r="G130" s="50"/>
      <c r="H130" s="82"/>
      <c r="I130" s="64"/>
      <c r="J130" s="50"/>
      <c r="K130" s="82"/>
      <c r="L130" s="64"/>
      <c r="M130" s="50"/>
      <c r="N130" s="82"/>
      <c r="O130" s="64"/>
      <c r="P130" s="50"/>
      <c r="Q130" s="106"/>
      <c r="R130" s="341"/>
    </row>
    <row r="131" spans="1:18" ht="17.25" customHeight="1" x14ac:dyDescent="0.25">
      <c r="A131" s="276" t="s">
        <v>59</v>
      </c>
      <c r="B131" s="274" t="s">
        <v>64</v>
      </c>
      <c r="C131" s="4" t="s">
        <v>118</v>
      </c>
      <c r="D131" s="4">
        <v>75</v>
      </c>
      <c r="E131" s="300">
        <f>SUM(D131:D134)</f>
        <v>429</v>
      </c>
      <c r="F131" s="62"/>
      <c r="G131" s="48"/>
      <c r="H131" s="241"/>
      <c r="I131" s="62"/>
      <c r="J131" s="48"/>
      <c r="K131" s="241"/>
      <c r="L131" s="62"/>
      <c r="M131" s="48"/>
      <c r="N131" s="241"/>
      <c r="O131" s="62"/>
      <c r="P131" s="48"/>
      <c r="Q131" s="170"/>
      <c r="R131" s="342">
        <v>429</v>
      </c>
    </row>
    <row r="132" spans="1:18" ht="15.75" x14ac:dyDescent="0.25">
      <c r="A132" s="302"/>
      <c r="B132" s="305"/>
      <c r="C132" s="1" t="s">
        <v>119</v>
      </c>
      <c r="D132" s="1">
        <v>75</v>
      </c>
      <c r="E132" s="303"/>
      <c r="F132" s="63"/>
      <c r="G132" s="47"/>
      <c r="H132" s="222"/>
      <c r="I132" s="63"/>
      <c r="J132" s="47"/>
      <c r="K132" s="222"/>
      <c r="L132" s="63"/>
      <c r="M132" s="47"/>
      <c r="N132" s="222"/>
      <c r="O132" s="63"/>
      <c r="P132" s="47"/>
      <c r="Q132" s="156"/>
      <c r="R132" s="340"/>
    </row>
    <row r="133" spans="1:18" ht="15.75" x14ac:dyDescent="0.25">
      <c r="A133" s="302"/>
      <c r="B133" s="305"/>
      <c r="C133" s="1" t="s">
        <v>122</v>
      </c>
      <c r="D133" s="1">
        <v>150</v>
      </c>
      <c r="E133" s="303"/>
      <c r="F133" s="63"/>
      <c r="G133" s="47"/>
      <c r="H133" s="222"/>
      <c r="I133" s="63"/>
      <c r="J133" s="47"/>
      <c r="K133" s="222"/>
      <c r="L133" s="63"/>
      <c r="M133" s="47"/>
      <c r="N133" s="222"/>
      <c r="O133" s="63"/>
      <c r="P133" s="47"/>
      <c r="Q133" s="156"/>
      <c r="R133" s="340"/>
    </row>
    <row r="134" spans="1:18" ht="16.5" thickBot="1" x14ac:dyDescent="0.3">
      <c r="A134" s="277"/>
      <c r="B134" s="275"/>
      <c r="C134" s="5" t="s">
        <v>120</v>
      </c>
      <c r="D134" s="5">
        <v>129</v>
      </c>
      <c r="E134" s="304"/>
      <c r="F134" s="64"/>
      <c r="G134" s="50"/>
      <c r="H134" s="223"/>
      <c r="I134" s="64"/>
      <c r="J134" s="50"/>
      <c r="K134" s="223"/>
      <c r="L134" s="64"/>
      <c r="M134" s="50"/>
      <c r="N134" s="223"/>
      <c r="O134" s="64"/>
      <c r="P134" s="50"/>
      <c r="Q134" s="157"/>
      <c r="R134" s="341"/>
    </row>
    <row r="135" spans="1:18" ht="20.25" customHeight="1" x14ac:dyDescent="0.25">
      <c r="A135" s="276" t="s">
        <v>61</v>
      </c>
      <c r="B135" s="274" t="s">
        <v>66</v>
      </c>
      <c r="C135" s="4" t="s">
        <v>120</v>
      </c>
      <c r="D135" s="4">
        <v>198.96</v>
      </c>
      <c r="E135" s="332">
        <f>SUM(D135:D138)</f>
        <v>700</v>
      </c>
      <c r="F135" s="62"/>
      <c r="G135" s="48"/>
      <c r="H135" s="241"/>
      <c r="I135" s="62"/>
      <c r="J135" s="48"/>
      <c r="K135" s="241"/>
      <c r="L135" s="62"/>
      <c r="M135" s="48"/>
      <c r="N135" s="241"/>
      <c r="O135" s="62"/>
      <c r="P135" s="48"/>
      <c r="Q135" s="170"/>
      <c r="R135" s="342">
        <v>700</v>
      </c>
    </row>
    <row r="136" spans="1:18" ht="15.75" x14ac:dyDescent="0.25">
      <c r="A136" s="302"/>
      <c r="B136" s="305"/>
      <c r="C136" s="1" t="s">
        <v>118</v>
      </c>
      <c r="D136" s="1">
        <v>94.14</v>
      </c>
      <c r="E136" s="333"/>
      <c r="F136" s="63"/>
      <c r="G136" s="47"/>
      <c r="H136" s="222"/>
      <c r="I136" s="63"/>
      <c r="J136" s="47"/>
      <c r="K136" s="222"/>
      <c r="L136" s="63"/>
      <c r="M136" s="47"/>
      <c r="N136" s="222"/>
      <c r="O136" s="63"/>
      <c r="P136" s="47"/>
      <c r="Q136" s="156"/>
      <c r="R136" s="340"/>
    </row>
    <row r="137" spans="1:18" ht="15.75" x14ac:dyDescent="0.25">
      <c r="A137" s="302"/>
      <c r="B137" s="305"/>
      <c r="C137" s="1" t="s">
        <v>122</v>
      </c>
      <c r="D137" s="1">
        <v>299</v>
      </c>
      <c r="E137" s="333"/>
      <c r="F137" s="63"/>
      <c r="G137" s="47"/>
      <c r="H137" s="222"/>
      <c r="I137" s="63"/>
      <c r="J137" s="47"/>
      <c r="K137" s="222"/>
      <c r="L137" s="63"/>
      <c r="M137" s="47"/>
      <c r="N137" s="222"/>
      <c r="O137" s="63"/>
      <c r="P137" s="47"/>
      <c r="Q137" s="156"/>
      <c r="R137" s="340"/>
    </row>
    <row r="138" spans="1:18" ht="16.5" thickBot="1" x14ac:dyDescent="0.3">
      <c r="A138" s="302"/>
      <c r="B138" s="305"/>
      <c r="C138" s="13" t="s">
        <v>128</v>
      </c>
      <c r="D138" s="13">
        <v>107.9</v>
      </c>
      <c r="E138" s="333"/>
      <c r="F138" s="64"/>
      <c r="G138" s="50"/>
      <c r="H138" s="223"/>
      <c r="I138" s="64"/>
      <c r="J138" s="50"/>
      <c r="K138" s="223"/>
      <c r="L138" s="64"/>
      <c r="M138" s="50"/>
      <c r="N138" s="223"/>
      <c r="O138" s="64"/>
      <c r="P138" s="50"/>
      <c r="Q138" s="157"/>
      <c r="R138" s="341"/>
    </row>
    <row r="139" spans="1:18" ht="21.75" customHeight="1" x14ac:dyDescent="0.25">
      <c r="A139" s="327" t="s">
        <v>63</v>
      </c>
      <c r="B139" s="294" t="s">
        <v>68</v>
      </c>
      <c r="C139" s="4" t="s">
        <v>120</v>
      </c>
      <c r="D139" s="4">
        <v>75.599999999999994</v>
      </c>
      <c r="E139" s="300">
        <f>SUM(D139:D140)</f>
        <v>300</v>
      </c>
      <c r="F139" s="62"/>
      <c r="G139" s="48"/>
      <c r="H139" s="241"/>
      <c r="I139" s="62"/>
      <c r="J139" s="48"/>
      <c r="K139" s="241"/>
      <c r="L139" s="62"/>
      <c r="M139" s="48"/>
      <c r="N139" s="241"/>
      <c r="O139" s="62"/>
      <c r="P139" s="48"/>
      <c r="Q139" s="170"/>
      <c r="R139" s="342">
        <v>300</v>
      </c>
    </row>
    <row r="140" spans="1:18" ht="32.25" thickBot="1" x14ac:dyDescent="0.3">
      <c r="A140" s="328"/>
      <c r="B140" s="326"/>
      <c r="C140" s="19" t="s">
        <v>142</v>
      </c>
      <c r="D140" s="5">
        <v>224.4</v>
      </c>
      <c r="E140" s="304"/>
      <c r="F140" s="64"/>
      <c r="G140" s="50"/>
      <c r="H140" s="223"/>
      <c r="I140" s="64"/>
      <c r="J140" s="50"/>
      <c r="K140" s="223"/>
      <c r="L140" s="64"/>
      <c r="M140" s="50"/>
      <c r="N140" s="223"/>
      <c r="O140" s="64"/>
      <c r="P140" s="50"/>
      <c r="Q140" s="157"/>
      <c r="R140" s="341"/>
    </row>
    <row r="141" spans="1:18" ht="27.75" customHeight="1" x14ac:dyDescent="0.25">
      <c r="A141" s="265" t="s">
        <v>65</v>
      </c>
      <c r="B141" s="294" t="s">
        <v>70</v>
      </c>
      <c r="C141" s="17" t="s">
        <v>120</v>
      </c>
      <c r="D141" s="25">
        <v>330.48</v>
      </c>
      <c r="E141" s="291">
        <f>SUM(D141:D142)</f>
        <v>627.48</v>
      </c>
      <c r="F141" s="62"/>
      <c r="G141" s="48"/>
      <c r="H141" s="241"/>
      <c r="I141" s="62"/>
      <c r="J141" s="48"/>
      <c r="K141" s="241"/>
      <c r="L141" s="62"/>
      <c r="M141" s="48"/>
      <c r="N141" s="241"/>
      <c r="O141" s="62"/>
      <c r="P141" s="48"/>
      <c r="Q141" s="170"/>
      <c r="R141" s="342">
        <v>627.48</v>
      </c>
    </row>
    <row r="142" spans="1:18" ht="54" customHeight="1" thickBot="1" x14ac:dyDescent="0.3">
      <c r="A142" s="296"/>
      <c r="B142" s="295"/>
      <c r="C142" s="7" t="s">
        <v>122</v>
      </c>
      <c r="D142" s="26">
        <v>297</v>
      </c>
      <c r="E142" s="301"/>
      <c r="F142" s="64"/>
      <c r="G142" s="50"/>
      <c r="H142" s="223"/>
      <c r="I142" s="64"/>
      <c r="J142" s="50"/>
      <c r="K142" s="223"/>
      <c r="L142" s="64"/>
      <c r="M142" s="50"/>
      <c r="N142" s="223"/>
      <c r="O142" s="64"/>
      <c r="P142" s="50"/>
      <c r="Q142" s="157"/>
      <c r="R142" s="341"/>
    </row>
    <row r="143" spans="1:18" ht="30" customHeight="1" x14ac:dyDescent="0.25">
      <c r="A143" s="302" t="s">
        <v>67</v>
      </c>
      <c r="B143" s="305" t="s">
        <v>72</v>
      </c>
      <c r="C143" s="9" t="s">
        <v>118</v>
      </c>
      <c r="D143" s="9">
        <v>585</v>
      </c>
      <c r="E143" s="303">
        <f>SUM(D143:D144)</f>
        <v>699</v>
      </c>
      <c r="F143" s="62"/>
      <c r="G143" s="48"/>
      <c r="H143" s="241"/>
      <c r="I143" s="62"/>
      <c r="J143" s="48"/>
      <c r="K143" s="241"/>
      <c r="L143" s="62"/>
      <c r="M143" s="48"/>
      <c r="N143" s="241"/>
      <c r="O143" s="62"/>
      <c r="P143" s="48"/>
      <c r="Q143" s="170"/>
      <c r="R143" s="342">
        <v>699</v>
      </c>
    </row>
    <row r="144" spans="1:18" ht="16.5" thickBot="1" x14ac:dyDescent="0.3">
      <c r="A144" s="277"/>
      <c r="B144" s="275"/>
      <c r="C144" s="5" t="s">
        <v>120</v>
      </c>
      <c r="D144" s="5">
        <v>114</v>
      </c>
      <c r="E144" s="304"/>
      <c r="F144" s="64"/>
      <c r="G144" s="50"/>
      <c r="H144" s="223"/>
      <c r="I144" s="64"/>
      <c r="J144" s="50"/>
      <c r="K144" s="223"/>
      <c r="L144" s="64"/>
      <c r="M144" s="50"/>
      <c r="N144" s="223"/>
      <c r="O144" s="64"/>
      <c r="P144" s="50"/>
      <c r="Q144" s="157"/>
      <c r="R144" s="341"/>
    </row>
    <row r="145" spans="1:18" ht="30" customHeight="1" x14ac:dyDescent="0.25">
      <c r="A145" s="276" t="s">
        <v>69</v>
      </c>
      <c r="B145" s="274" t="s">
        <v>74</v>
      </c>
      <c r="C145" s="4" t="s">
        <v>120</v>
      </c>
      <c r="D145" s="4">
        <v>116</v>
      </c>
      <c r="E145" s="300">
        <f>SUM(D145:D146)</f>
        <v>418</v>
      </c>
      <c r="F145" s="62"/>
      <c r="G145" s="48"/>
      <c r="H145" s="241"/>
      <c r="I145" s="62"/>
      <c r="J145" s="48"/>
      <c r="K145" s="241"/>
      <c r="L145" s="62"/>
      <c r="M145" s="48"/>
      <c r="N145" s="241"/>
      <c r="O145" s="62"/>
      <c r="P145" s="48"/>
      <c r="Q145" s="170"/>
      <c r="R145" s="342">
        <v>418</v>
      </c>
    </row>
    <row r="146" spans="1:18" ht="16.5" thickBot="1" x14ac:dyDescent="0.3">
      <c r="A146" s="277"/>
      <c r="B146" s="275"/>
      <c r="C146" s="5" t="s">
        <v>122</v>
      </c>
      <c r="D146" s="5">
        <v>302</v>
      </c>
      <c r="E146" s="304"/>
      <c r="F146" s="64"/>
      <c r="G146" s="50"/>
      <c r="H146" s="223"/>
      <c r="I146" s="64"/>
      <c r="J146" s="50"/>
      <c r="K146" s="223"/>
      <c r="L146" s="64"/>
      <c r="M146" s="50"/>
      <c r="N146" s="223"/>
      <c r="O146" s="64"/>
      <c r="P146" s="50"/>
      <c r="Q146" s="157"/>
      <c r="R146" s="341"/>
    </row>
    <row r="147" spans="1:18" ht="30" customHeight="1" x14ac:dyDescent="0.25">
      <c r="A147" s="276" t="s">
        <v>71</v>
      </c>
      <c r="B147" s="274" t="s">
        <v>76</v>
      </c>
      <c r="C147" s="4" t="s">
        <v>120</v>
      </c>
      <c r="D147" s="4">
        <v>32.4</v>
      </c>
      <c r="E147" s="300">
        <f>SUM(D147:D149)</f>
        <v>300</v>
      </c>
      <c r="F147" s="62"/>
      <c r="G147" s="48"/>
      <c r="H147" s="241"/>
      <c r="I147" s="62"/>
      <c r="J147" s="48"/>
      <c r="K147" s="241"/>
      <c r="L147" s="62"/>
      <c r="M147" s="48"/>
      <c r="N147" s="241"/>
      <c r="O147" s="62"/>
      <c r="P147" s="48"/>
      <c r="Q147" s="170"/>
      <c r="R147" s="342">
        <v>300</v>
      </c>
    </row>
    <row r="148" spans="1:18" ht="15.75" x14ac:dyDescent="0.25">
      <c r="A148" s="302"/>
      <c r="B148" s="305"/>
      <c r="C148" s="9" t="s">
        <v>141</v>
      </c>
      <c r="D148" s="9">
        <v>70</v>
      </c>
      <c r="E148" s="303"/>
      <c r="F148" s="63"/>
      <c r="G148" s="47"/>
      <c r="H148" s="222"/>
      <c r="I148" s="63"/>
      <c r="J148" s="47"/>
      <c r="K148" s="222"/>
      <c r="L148" s="63"/>
      <c r="M148" s="47"/>
      <c r="N148" s="222"/>
      <c r="O148" s="63"/>
      <c r="P148" s="47"/>
      <c r="Q148" s="156"/>
      <c r="R148" s="340"/>
    </row>
    <row r="149" spans="1:18" ht="16.5" thickBot="1" x14ac:dyDescent="0.3">
      <c r="A149" s="302"/>
      <c r="B149" s="305"/>
      <c r="C149" s="11" t="s">
        <v>143</v>
      </c>
      <c r="D149" s="11">
        <v>197.6</v>
      </c>
      <c r="E149" s="303"/>
      <c r="F149" s="64"/>
      <c r="G149" s="50"/>
      <c r="H149" s="223"/>
      <c r="I149" s="64"/>
      <c r="J149" s="50"/>
      <c r="K149" s="223"/>
      <c r="L149" s="64"/>
      <c r="M149" s="50"/>
      <c r="N149" s="223"/>
      <c r="O149" s="64"/>
      <c r="P149" s="50"/>
      <c r="Q149" s="157"/>
      <c r="R149" s="341"/>
    </row>
    <row r="150" spans="1:18" ht="24" customHeight="1" x14ac:dyDescent="0.25">
      <c r="A150" s="265" t="s">
        <v>73</v>
      </c>
      <c r="B150" s="294" t="s">
        <v>78</v>
      </c>
      <c r="C150" s="4" t="s">
        <v>118</v>
      </c>
      <c r="D150" s="4">
        <v>484</v>
      </c>
      <c r="E150" s="300">
        <f>SUM(D150:D152)</f>
        <v>644</v>
      </c>
      <c r="F150" s="202" t="s">
        <v>254</v>
      </c>
      <c r="G150" s="205">
        <v>10000</v>
      </c>
      <c r="H150" s="253">
        <f>SUM(G150)</f>
        <v>10000</v>
      </c>
      <c r="I150" s="202"/>
      <c r="J150" s="205"/>
      <c r="K150" s="253">
        <f>SUM(J150)</f>
        <v>0</v>
      </c>
      <c r="L150" s="202"/>
      <c r="M150" s="205"/>
      <c r="N150" s="253">
        <f>SUM(M150)</f>
        <v>0</v>
      </c>
      <c r="O150" s="202"/>
      <c r="P150" s="205"/>
      <c r="Q150" s="208">
        <f>SUM(P150)</f>
        <v>0</v>
      </c>
      <c r="R150" s="339">
        <f>E150+H150</f>
        <v>10644</v>
      </c>
    </row>
    <row r="151" spans="1:18" ht="15.75" x14ac:dyDescent="0.25">
      <c r="A151" s="338"/>
      <c r="B151" s="293"/>
      <c r="C151" s="9" t="s">
        <v>123</v>
      </c>
      <c r="D151" s="9">
        <v>70</v>
      </c>
      <c r="E151" s="303"/>
      <c r="F151" s="203"/>
      <c r="G151" s="206"/>
      <c r="H151" s="254"/>
      <c r="I151" s="203"/>
      <c r="J151" s="206"/>
      <c r="K151" s="254"/>
      <c r="L151" s="203"/>
      <c r="M151" s="206"/>
      <c r="N151" s="254"/>
      <c r="O151" s="203"/>
      <c r="P151" s="206"/>
      <c r="Q151" s="209"/>
      <c r="R151" s="340"/>
    </row>
    <row r="152" spans="1:18" ht="20.25" customHeight="1" thickBot="1" x14ac:dyDescent="0.3">
      <c r="A152" s="296"/>
      <c r="B152" s="295"/>
      <c r="C152" s="10" t="s">
        <v>120</v>
      </c>
      <c r="D152" s="10">
        <v>90</v>
      </c>
      <c r="E152" s="304"/>
      <c r="F152" s="204"/>
      <c r="G152" s="207"/>
      <c r="H152" s="255"/>
      <c r="I152" s="204"/>
      <c r="J152" s="207"/>
      <c r="K152" s="255"/>
      <c r="L152" s="204"/>
      <c r="M152" s="207"/>
      <c r="N152" s="255"/>
      <c r="O152" s="204"/>
      <c r="P152" s="207"/>
      <c r="Q152" s="210"/>
      <c r="R152" s="341"/>
    </row>
    <row r="153" spans="1:18" ht="20.25" customHeight="1" x14ac:dyDescent="0.25">
      <c r="A153" s="302" t="s">
        <v>75</v>
      </c>
      <c r="B153" s="314" t="s">
        <v>80</v>
      </c>
      <c r="C153" s="9" t="s">
        <v>118</v>
      </c>
      <c r="D153" s="9">
        <v>150</v>
      </c>
      <c r="E153" s="69">
        <f>SUM(D153:D157)</f>
        <v>2604.48</v>
      </c>
      <c r="F153" s="62"/>
      <c r="G153" s="48"/>
      <c r="H153" s="241"/>
      <c r="I153" s="62"/>
      <c r="J153" s="48"/>
      <c r="K153" s="241"/>
      <c r="L153" s="62"/>
      <c r="M153" s="48"/>
      <c r="N153" s="241"/>
      <c r="O153" s="62"/>
      <c r="P153" s="48"/>
      <c r="Q153" s="170"/>
      <c r="R153" s="342">
        <v>2604.48</v>
      </c>
    </row>
    <row r="154" spans="1:18" ht="15.75" x14ac:dyDescent="0.25">
      <c r="A154" s="302"/>
      <c r="B154" s="314"/>
      <c r="C154" s="1" t="s">
        <v>128</v>
      </c>
      <c r="D154" s="1">
        <v>150</v>
      </c>
      <c r="E154" s="70"/>
      <c r="F154" s="63"/>
      <c r="G154" s="47"/>
      <c r="H154" s="222"/>
      <c r="I154" s="63"/>
      <c r="J154" s="47"/>
      <c r="K154" s="222"/>
      <c r="L154" s="63"/>
      <c r="M154" s="47"/>
      <c r="N154" s="222"/>
      <c r="O154" s="63"/>
      <c r="P154" s="47"/>
      <c r="Q154" s="156"/>
      <c r="R154" s="340"/>
    </row>
    <row r="155" spans="1:18" ht="15.75" x14ac:dyDescent="0.25">
      <c r="A155" s="302"/>
      <c r="B155" s="314"/>
      <c r="C155" s="1" t="s">
        <v>120</v>
      </c>
      <c r="D155" s="1">
        <v>54.48</v>
      </c>
      <c r="E155" s="70"/>
      <c r="F155" s="63"/>
      <c r="G155" s="47"/>
      <c r="H155" s="222"/>
      <c r="I155" s="63"/>
      <c r="J155" s="47"/>
      <c r="K155" s="222"/>
      <c r="L155" s="63"/>
      <c r="M155" s="47"/>
      <c r="N155" s="222"/>
      <c r="O155" s="63"/>
      <c r="P155" s="47"/>
      <c r="Q155" s="156"/>
      <c r="R155" s="340"/>
    </row>
    <row r="156" spans="1:18" ht="31.5" x14ac:dyDescent="0.25">
      <c r="A156" s="302"/>
      <c r="B156" s="314"/>
      <c r="C156" s="98" t="s">
        <v>157</v>
      </c>
      <c r="D156" s="13">
        <v>2000</v>
      </c>
      <c r="E156" s="97"/>
      <c r="F156" s="87"/>
      <c r="G156" s="52"/>
      <c r="H156" s="222"/>
      <c r="I156" s="87"/>
      <c r="J156" s="52"/>
      <c r="K156" s="222"/>
      <c r="L156" s="87"/>
      <c r="M156" s="52"/>
      <c r="N156" s="222"/>
      <c r="O156" s="87"/>
      <c r="P156" s="52"/>
      <c r="Q156" s="156"/>
      <c r="R156" s="340"/>
    </row>
    <row r="157" spans="1:18" ht="16.5" thickBot="1" x14ac:dyDescent="0.3">
      <c r="A157" s="277"/>
      <c r="B157" s="315"/>
      <c r="C157" s="5" t="s">
        <v>122</v>
      </c>
      <c r="D157" s="5">
        <v>250</v>
      </c>
      <c r="E157" s="71"/>
      <c r="F157" s="64"/>
      <c r="G157" s="50"/>
      <c r="H157" s="223"/>
      <c r="I157" s="64"/>
      <c r="J157" s="50"/>
      <c r="K157" s="223"/>
      <c r="L157" s="64"/>
      <c r="M157" s="50"/>
      <c r="N157" s="223"/>
      <c r="O157" s="64"/>
      <c r="P157" s="50"/>
      <c r="Q157" s="157"/>
      <c r="R157" s="341"/>
    </row>
    <row r="158" spans="1:18" ht="30" customHeight="1" x14ac:dyDescent="0.25">
      <c r="A158" s="276" t="s">
        <v>77</v>
      </c>
      <c r="B158" s="274" t="s">
        <v>82</v>
      </c>
      <c r="C158" s="4" t="s">
        <v>118</v>
      </c>
      <c r="D158" s="4">
        <v>580</v>
      </c>
      <c r="E158" s="59">
        <f>SUM(D158:D160)</f>
        <v>880.1</v>
      </c>
      <c r="F158" s="62"/>
      <c r="G158" s="48"/>
      <c r="H158" s="241"/>
      <c r="I158" s="62"/>
      <c r="J158" s="48"/>
      <c r="K158" s="241"/>
      <c r="L158" s="62"/>
      <c r="M158" s="48"/>
      <c r="N158" s="241"/>
      <c r="O158" s="62"/>
      <c r="P158" s="48"/>
      <c r="Q158" s="170"/>
      <c r="R158" s="342">
        <v>880.1</v>
      </c>
    </row>
    <row r="159" spans="1:18" ht="15.75" x14ac:dyDescent="0.25">
      <c r="A159" s="302"/>
      <c r="B159" s="305"/>
      <c r="C159" s="1" t="s">
        <v>122</v>
      </c>
      <c r="D159" s="1">
        <v>140.38</v>
      </c>
      <c r="E159" s="72"/>
      <c r="F159" s="63"/>
      <c r="G159" s="47"/>
      <c r="H159" s="222"/>
      <c r="I159" s="63"/>
      <c r="J159" s="47"/>
      <c r="K159" s="222"/>
      <c r="L159" s="63"/>
      <c r="M159" s="47"/>
      <c r="N159" s="222"/>
      <c r="O159" s="63"/>
      <c r="P159" s="47"/>
      <c r="Q159" s="156"/>
      <c r="R159" s="340"/>
    </row>
    <row r="160" spans="1:18" ht="16.5" thickBot="1" x14ac:dyDescent="0.3">
      <c r="A160" s="277"/>
      <c r="B160" s="275"/>
      <c r="C160" s="5" t="s">
        <v>120</v>
      </c>
      <c r="D160" s="5">
        <v>159.72</v>
      </c>
      <c r="E160" s="73"/>
      <c r="F160" s="64"/>
      <c r="G160" s="50"/>
      <c r="H160" s="223"/>
      <c r="I160" s="64"/>
      <c r="J160" s="50"/>
      <c r="K160" s="223"/>
      <c r="L160" s="64"/>
      <c r="M160" s="50"/>
      <c r="N160" s="223"/>
      <c r="O160" s="64"/>
      <c r="P160" s="50"/>
      <c r="Q160" s="157"/>
      <c r="R160" s="341"/>
    </row>
    <row r="161" spans="1:18" ht="16.5" customHeight="1" x14ac:dyDescent="0.25">
      <c r="A161" s="276" t="s">
        <v>79</v>
      </c>
      <c r="B161" s="274" t="s">
        <v>84</v>
      </c>
      <c r="C161" s="4" t="s">
        <v>144</v>
      </c>
      <c r="D161" s="8">
        <v>20000</v>
      </c>
      <c r="E161" s="335">
        <f>SUM(D161:D166)</f>
        <v>20615.68</v>
      </c>
      <c r="F161" s="62"/>
      <c r="G161" s="48"/>
      <c r="H161" s="241"/>
      <c r="I161" s="62"/>
      <c r="J161" s="48"/>
      <c r="K161" s="241"/>
      <c r="L161" s="62"/>
      <c r="M161" s="48"/>
      <c r="N161" s="241"/>
      <c r="O161" s="62"/>
      <c r="P161" s="48"/>
      <c r="Q161" s="170"/>
      <c r="R161" s="342">
        <v>20615.68</v>
      </c>
    </row>
    <row r="162" spans="1:18" ht="15.75" x14ac:dyDescent="0.25">
      <c r="A162" s="302"/>
      <c r="B162" s="305"/>
      <c r="C162" s="1" t="s">
        <v>119</v>
      </c>
      <c r="D162" s="1">
        <v>140</v>
      </c>
      <c r="E162" s="336"/>
      <c r="F162" s="63"/>
      <c r="G162" s="47"/>
      <c r="H162" s="222"/>
      <c r="I162" s="63"/>
      <c r="J162" s="47"/>
      <c r="K162" s="222"/>
      <c r="L162" s="63"/>
      <c r="M162" s="47"/>
      <c r="N162" s="222"/>
      <c r="O162" s="63"/>
      <c r="P162" s="47"/>
      <c r="Q162" s="156"/>
      <c r="R162" s="340"/>
    </row>
    <row r="163" spans="1:18" ht="15.75" x14ac:dyDescent="0.25">
      <c r="A163" s="302"/>
      <c r="B163" s="305"/>
      <c r="C163" s="1" t="s">
        <v>118</v>
      </c>
      <c r="D163" s="1">
        <v>240</v>
      </c>
      <c r="E163" s="336"/>
      <c r="F163" s="63"/>
      <c r="G163" s="47"/>
      <c r="H163" s="222"/>
      <c r="I163" s="63"/>
      <c r="J163" s="47"/>
      <c r="K163" s="222"/>
      <c r="L163" s="63"/>
      <c r="M163" s="47"/>
      <c r="N163" s="222"/>
      <c r="O163" s="63"/>
      <c r="P163" s="47"/>
      <c r="Q163" s="156"/>
      <c r="R163" s="340"/>
    </row>
    <row r="164" spans="1:18" ht="15.75" x14ac:dyDescent="0.25">
      <c r="A164" s="302"/>
      <c r="B164" s="305"/>
      <c r="C164" s="1" t="s">
        <v>120</v>
      </c>
      <c r="D164" s="1">
        <v>115.68</v>
      </c>
      <c r="E164" s="336"/>
      <c r="F164" s="63"/>
      <c r="G164" s="47"/>
      <c r="H164" s="222"/>
      <c r="I164" s="63"/>
      <c r="J164" s="47"/>
      <c r="K164" s="222"/>
      <c r="L164" s="63"/>
      <c r="M164" s="47"/>
      <c r="N164" s="222"/>
      <c r="O164" s="63"/>
      <c r="P164" s="47"/>
      <c r="Q164" s="156"/>
      <c r="R164" s="340"/>
    </row>
    <row r="165" spans="1:18" ht="15.75" x14ac:dyDescent="0.25">
      <c r="A165" s="302"/>
      <c r="B165" s="305"/>
      <c r="C165" s="1" t="s">
        <v>128</v>
      </c>
      <c r="D165" s="1">
        <v>25</v>
      </c>
      <c r="E165" s="336"/>
      <c r="F165" s="63"/>
      <c r="G165" s="47"/>
      <c r="H165" s="222"/>
      <c r="I165" s="63"/>
      <c r="J165" s="47"/>
      <c r="K165" s="222"/>
      <c r="L165" s="63"/>
      <c r="M165" s="47"/>
      <c r="N165" s="222"/>
      <c r="O165" s="63"/>
      <c r="P165" s="47"/>
      <c r="Q165" s="156"/>
      <c r="R165" s="340"/>
    </row>
    <row r="166" spans="1:18" ht="16.5" thickBot="1" x14ac:dyDescent="0.3">
      <c r="A166" s="277"/>
      <c r="B166" s="275"/>
      <c r="C166" s="5" t="s">
        <v>122</v>
      </c>
      <c r="D166" s="5">
        <v>95</v>
      </c>
      <c r="E166" s="337"/>
      <c r="F166" s="64"/>
      <c r="G166" s="50"/>
      <c r="H166" s="223"/>
      <c r="I166" s="64"/>
      <c r="J166" s="50"/>
      <c r="K166" s="223"/>
      <c r="L166" s="64"/>
      <c r="M166" s="50"/>
      <c r="N166" s="223"/>
      <c r="O166" s="64"/>
      <c r="P166" s="50"/>
      <c r="Q166" s="157"/>
      <c r="R166" s="341"/>
    </row>
    <row r="167" spans="1:18" ht="20.25" customHeight="1" x14ac:dyDescent="0.25">
      <c r="A167" s="276" t="s">
        <v>81</v>
      </c>
      <c r="B167" s="274" t="s">
        <v>86</v>
      </c>
      <c r="C167" s="4" t="s">
        <v>118</v>
      </c>
      <c r="D167" s="4">
        <v>80</v>
      </c>
      <c r="E167" s="300">
        <f>SUM(D167:D170)</f>
        <v>729</v>
      </c>
      <c r="F167" s="62"/>
      <c r="G167" s="48"/>
      <c r="H167" s="241"/>
      <c r="I167" s="62"/>
      <c r="J167" s="48"/>
      <c r="K167" s="241"/>
      <c r="L167" s="62"/>
      <c r="M167" s="48"/>
      <c r="N167" s="241"/>
      <c r="O167" s="62"/>
      <c r="P167" s="48"/>
      <c r="Q167" s="170"/>
      <c r="R167" s="342">
        <v>729</v>
      </c>
    </row>
    <row r="168" spans="1:18" ht="15.75" x14ac:dyDescent="0.25">
      <c r="A168" s="302"/>
      <c r="B168" s="305"/>
      <c r="C168" s="1" t="s">
        <v>119</v>
      </c>
      <c r="D168" s="1">
        <v>40</v>
      </c>
      <c r="E168" s="303"/>
      <c r="F168" s="63"/>
      <c r="G168" s="47"/>
      <c r="H168" s="222"/>
      <c r="I168" s="63"/>
      <c r="J168" s="47"/>
      <c r="K168" s="222"/>
      <c r="L168" s="63"/>
      <c r="M168" s="47"/>
      <c r="N168" s="222"/>
      <c r="O168" s="63"/>
      <c r="P168" s="47"/>
      <c r="Q168" s="156"/>
      <c r="R168" s="340"/>
    </row>
    <row r="169" spans="1:18" ht="15.75" x14ac:dyDescent="0.25">
      <c r="A169" s="302"/>
      <c r="B169" s="305"/>
      <c r="C169" s="1" t="s">
        <v>122</v>
      </c>
      <c r="D169" s="1">
        <v>400</v>
      </c>
      <c r="E169" s="303"/>
      <c r="F169" s="63"/>
      <c r="G169" s="47"/>
      <c r="H169" s="222"/>
      <c r="I169" s="63"/>
      <c r="J169" s="47"/>
      <c r="K169" s="222"/>
      <c r="L169" s="63"/>
      <c r="M169" s="47"/>
      <c r="N169" s="222"/>
      <c r="O169" s="63"/>
      <c r="P169" s="47"/>
      <c r="Q169" s="156"/>
      <c r="R169" s="340"/>
    </row>
    <row r="170" spans="1:18" ht="16.5" thickBot="1" x14ac:dyDescent="0.3">
      <c r="A170" s="277"/>
      <c r="B170" s="275"/>
      <c r="C170" s="5" t="s">
        <v>120</v>
      </c>
      <c r="D170" s="5">
        <v>209</v>
      </c>
      <c r="E170" s="304"/>
      <c r="F170" s="64"/>
      <c r="G170" s="50"/>
      <c r="H170" s="223"/>
      <c r="I170" s="64"/>
      <c r="J170" s="50"/>
      <c r="K170" s="223"/>
      <c r="L170" s="64"/>
      <c r="M170" s="50"/>
      <c r="N170" s="223"/>
      <c r="O170" s="64"/>
      <c r="P170" s="50"/>
      <c r="Q170" s="157"/>
      <c r="R170" s="341"/>
    </row>
    <row r="171" spans="1:18" ht="20.25" customHeight="1" x14ac:dyDescent="0.25">
      <c r="A171" s="276" t="s">
        <v>83</v>
      </c>
      <c r="B171" s="274" t="s">
        <v>88</v>
      </c>
      <c r="C171" s="4" t="s">
        <v>118</v>
      </c>
      <c r="D171" s="4">
        <v>200</v>
      </c>
      <c r="E171" s="300">
        <f>SUM(D171:D176)</f>
        <v>738</v>
      </c>
      <c r="F171" s="62"/>
      <c r="G171" s="48"/>
      <c r="H171" s="241"/>
      <c r="I171" s="62"/>
      <c r="J171" s="48"/>
      <c r="K171" s="241"/>
      <c r="L171" s="62"/>
      <c r="M171" s="48"/>
      <c r="N171" s="241"/>
      <c r="O171" s="62"/>
      <c r="P171" s="48"/>
      <c r="Q171" s="170"/>
      <c r="R171" s="342">
        <v>738</v>
      </c>
    </row>
    <row r="172" spans="1:18" ht="15.75" x14ac:dyDescent="0.25">
      <c r="A172" s="302"/>
      <c r="B172" s="305"/>
      <c r="C172" s="9" t="s">
        <v>119</v>
      </c>
      <c r="D172" s="9">
        <v>45</v>
      </c>
      <c r="E172" s="303"/>
      <c r="F172" s="63"/>
      <c r="G172" s="47"/>
      <c r="H172" s="222"/>
      <c r="I172" s="63"/>
      <c r="J172" s="47"/>
      <c r="K172" s="222"/>
      <c r="L172" s="63"/>
      <c r="M172" s="47"/>
      <c r="N172" s="222"/>
      <c r="O172" s="63"/>
      <c r="P172" s="47"/>
      <c r="Q172" s="156"/>
      <c r="R172" s="340"/>
    </row>
    <row r="173" spans="1:18" ht="15.75" x14ac:dyDescent="0.25">
      <c r="A173" s="302"/>
      <c r="B173" s="305"/>
      <c r="C173" s="9" t="s">
        <v>120</v>
      </c>
      <c r="D173" s="9">
        <v>125</v>
      </c>
      <c r="E173" s="303"/>
      <c r="F173" s="63"/>
      <c r="G173" s="47"/>
      <c r="H173" s="222"/>
      <c r="I173" s="63"/>
      <c r="J173" s="47"/>
      <c r="K173" s="222"/>
      <c r="L173" s="63"/>
      <c r="M173" s="47"/>
      <c r="N173" s="222"/>
      <c r="O173" s="63"/>
      <c r="P173" s="47"/>
      <c r="Q173" s="156"/>
      <c r="R173" s="340"/>
    </row>
    <row r="174" spans="1:18" ht="15.75" x14ac:dyDescent="0.25">
      <c r="A174" s="302"/>
      <c r="B174" s="305"/>
      <c r="C174" s="9" t="s">
        <v>122</v>
      </c>
      <c r="D174" s="9">
        <v>300</v>
      </c>
      <c r="E174" s="303"/>
      <c r="F174" s="63"/>
      <c r="G174" s="47"/>
      <c r="H174" s="222"/>
      <c r="I174" s="63"/>
      <c r="J174" s="47"/>
      <c r="K174" s="222"/>
      <c r="L174" s="63"/>
      <c r="M174" s="47"/>
      <c r="N174" s="222"/>
      <c r="O174" s="63"/>
      <c r="P174" s="47"/>
      <c r="Q174" s="156"/>
      <c r="R174" s="340"/>
    </row>
    <row r="175" spans="1:18" ht="15.75" x14ac:dyDescent="0.25">
      <c r="A175" s="302"/>
      <c r="B175" s="305"/>
      <c r="C175" s="9" t="s">
        <v>145</v>
      </c>
      <c r="D175" s="9">
        <v>50</v>
      </c>
      <c r="E175" s="303"/>
      <c r="F175" s="63"/>
      <c r="G175" s="47"/>
      <c r="H175" s="222"/>
      <c r="I175" s="63"/>
      <c r="J175" s="47"/>
      <c r="K175" s="222"/>
      <c r="L175" s="63"/>
      <c r="M175" s="47"/>
      <c r="N175" s="222"/>
      <c r="O175" s="63"/>
      <c r="P175" s="47"/>
      <c r="Q175" s="156"/>
      <c r="R175" s="340"/>
    </row>
    <row r="176" spans="1:18" ht="16.5" thickBot="1" x14ac:dyDescent="0.3">
      <c r="A176" s="277"/>
      <c r="B176" s="275"/>
      <c r="C176" s="10" t="s">
        <v>126</v>
      </c>
      <c r="D176" s="10">
        <v>18</v>
      </c>
      <c r="E176" s="304"/>
      <c r="F176" s="64"/>
      <c r="G176" s="50"/>
      <c r="H176" s="223"/>
      <c r="I176" s="64"/>
      <c r="J176" s="50"/>
      <c r="K176" s="223"/>
      <c r="L176" s="64"/>
      <c r="M176" s="50"/>
      <c r="N176" s="223"/>
      <c r="O176" s="64"/>
      <c r="P176" s="50"/>
      <c r="Q176" s="157"/>
      <c r="R176" s="341"/>
    </row>
    <row r="177" spans="1:18" ht="20.25" customHeight="1" x14ac:dyDescent="0.25">
      <c r="A177" s="276" t="s">
        <v>85</v>
      </c>
      <c r="B177" s="274" t="s">
        <v>90</v>
      </c>
      <c r="C177" s="4" t="s">
        <v>118</v>
      </c>
      <c r="D177" s="4">
        <v>48.3</v>
      </c>
      <c r="E177" s="300">
        <f>SUM(D177:D179)</f>
        <v>326</v>
      </c>
      <c r="F177" s="62"/>
      <c r="G177" s="48"/>
      <c r="H177" s="241"/>
      <c r="I177" s="62"/>
      <c r="J177" s="48"/>
      <c r="K177" s="241"/>
      <c r="L177" s="62"/>
      <c r="M177" s="48"/>
      <c r="N177" s="241"/>
      <c r="O177" s="62"/>
      <c r="P177" s="48"/>
      <c r="Q177" s="170"/>
      <c r="R177" s="342">
        <v>326</v>
      </c>
    </row>
    <row r="178" spans="1:18" ht="15.75" x14ac:dyDescent="0.25">
      <c r="A178" s="302"/>
      <c r="B178" s="305"/>
      <c r="C178" s="9" t="s">
        <v>122</v>
      </c>
      <c r="D178" s="9">
        <v>216.62</v>
      </c>
      <c r="E178" s="303"/>
      <c r="F178" s="63"/>
      <c r="G178" s="47"/>
      <c r="H178" s="222"/>
      <c r="I178" s="63"/>
      <c r="J178" s="47"/>
      <c r="K178" s="222"/>
      <c r="L178" s="63"/>
      <c r="M178" s="47"/>
      <c r="N178" s="222"/>
      <c r="O178" s="63"/>
      <c r="P178" s="47"/>
      <c r="Q178" s="156"/>
      <c r="R178" s="340"/>
    </row>
    <row r="179" spans="1:18" ht="16.5" thickBot="1" x14ac:dyDescent="0.3">
      <c r="A179" s="277"/>
      <c r="B179" s="275"/>
      <c r="C179" s="10" t="s">
        <v>120</v>
      </c>
      <c r="D179" s="10">
        <v>61.08</v>
      </c>
      <c r="E179" s="304"/>
      <c r="F179" s="64"/>
      <c r="G179" s="50"/>
      <c r="H179" s="223"/>
      <c r="I179" s="64"/>
      <c r="J179" s="50"/>
      <c r="K179" s="223"/>
      <c r="L179" s="64"/>
      <c r="M179" s="50"/>
      <c r="N179" s="223"/>
      <c r="O179" s="64"/>
      <c r="P179" s="50"/>
      <c r="Q179" s="157"/>
      <c r="R179" s="341"/>
    </row>
    <row r="180" spans="1:18" ht="24" customHeight="1" x14ac:dyDescent="0.25">
      <c r="A180" s="276" t="s">
        <v>87</v>
      </c>
      <c r="B180" s="274" t="s">
        <v>92</v>
      </c>
      <c r="C180" s="4" t="s">
        <v>118</v>
      </c>
      <c r="D180" s="4">
        <v>565.51</v>
      </c>
      <c r="E180" s="300">
        <f>SUM(D180:D184)</f>
        <v>1639</v>
      </c>
      <c r="F180" s="186" t="s">
        <v>252</v>
      </c>
      <c r="G180" s="189">
        <v>5849.7</v>
      </c>
      <c r="H180" s="250">
        <f>SUM(G180)</f>
        <v>5849.7</v>
      </c>
      <c r="I180" s="186"/>
      <c r="J180" s="189"/>
      <c r="K180" s="250">
        <f>SUM(J180)</f>
        <v>0</v>
      </c>
      <c r="L180" s="186"/>
      <c r="M180" s="189"/>
      <c r="N180" s="250">
        <f>SUM(M180)</f>
        <v>0</v>
      </c>
      <c r="O180" s="186"/>
      <c r="P180" s="189"/>
      <c r="Q180" s="192">
        <f>SUM(P180)</f>
        <v>0</v>
      </c>
      <c r="R180" s="339">
        <f>E180+H180</f>
        <v>7488.7</v>
      </c>
    </row>
    <row r="181" spans="1:18" ht="15.75" x14ac:dyDescent="0.25">
      <c r="A181" s="302"/>
      <c r="B181" s="305"/>
      <c r="C181" s="9" t="s">
        <v>119</v>
      </c>
      <c r="D181" s="9">
        <v>180</v>
      </c>
      <c r="E181" s="303"/>
      <c r="F181" s="187"/>
      <c r="G181" s="190"/>
      <c r="H181" s="251"/>
      <c r="I181" s="187"/>
      <c r="J181" s="190"/>
      <c r="K181" s="251"/>
      <c r="L181" s="187"/>
      <c r="M181" s="190"/>
      <c r="N181" s="251"/>
      <c r="O181" s="187"/>
      <c r="P181" s="190"/>
      <c r="Q181" s="193"/>
      <c r="R181" s="340"/>
    </row>
    <row r="182" spans="1:18" ht="15.75" x14ac:dyDescent="0.25">
      <c r="A182" s="302"/>
      <c r="B182" s="305"/>
      <c r="C182" s="9" t="s">
        <v>122</v>
      </c>
      <c r="D182" s="9">
        <v>439.37</v>
      </c>
      <c r="E182" s="303"/>
      <c r="F182" s="187"/>
      <c r="G182" s="190"/>
      <c r="H182" s="251"/>
      <c r="I182" s="187"/>
      <c r="J182" s="190"/>
      <c r="K182" s="251"/>
      <c r="L182" s="187"/>
      <c r="M182" s="190"/>
      <c r="N182" s="251"/>
      <c r="O182" s="187"/>
      <c r="P182" s="190"/>
      <c r="Q182" s="193"/>
      <c r="R182" s="340"/>
    </row>
    <row r="183" spans="1:18" ht="15.75" x14ac:dyDescent="0.25">
      <c r="A183" s="302"/>
      <c r="B183" s="305"/>
      <c r="C183" s="1" t="s">
        <v>145</v>
      </c>
      <c r="D183" s="1">
        <v>70</v>
      </c>
      <c r="E183" s="303"/>
      <c r="F183" s="187"/>
      <c r="G183" s="190"/>
      <c r="H183" s="251"/>
      <c r="I183" s="187"/>
      <c r="J183" s="190"/>
      <c r="K183" s="251"/>
      <c r="L183" s="187"/>
      <c r="M183" s="190"/>
      <c r="N183" s="251"/>
      <c r="O183" s="187"/>
      <c r="P183" s="190"/>
      <c r="Q183" s="193"/>
      <c r="R183" s="340"/>
    </row>
    <row r="184" spans="1:18" ht="16.5" thickBot="1" x14ac:dyDescent="0.3">
      <c r="A184" s="277"/>
      <c r="B184" s="275"/>
      <c r="C184" s="5" t="s">
        <v>120</v>
      </c>
      <c r="D184" s="5">
        <v>384.12</v>
      </c>
      <c r="E184" s="304"/>
      <c r="F184" s="188"/>
      <c r="G184" s="191"/>
      <c r="H184" s="252"/>
      <c r="I184" s="188"/>
      <c r="J184" s="191"/>
      <c r="K184" s="252"/>
      <c r="L184" s="188"/>
      <c r="M184" s="191"/>
      <c r="N184" s="252"/>
      <c r="O184" s="188"/>
      <c r="P184" s="191"/>
      <c r="Q184" s="194"/>
      <c r="R184" s="341"/>
    </row>
    <row r="185" spans="1:18" ht="22.5" customHeight="1" x14ac:dyDescent="0.25">
      <c r="A185" s="276" t="s">
        <v>89</v>
      </c>
      <c r="B185" s="274" t="s">
        <v>94</v>
      </c>
      <c r="C185" s="4" t="s">
        <v>118</v>
      </c>
      <c r="D185" s="4">
        <v>600</v>
      </c>
      <c r="E185" s="309">
        <f>SUM(D185:D187)</f>
        <v>972.52</v>
      </c>
      <c r="F185" s="62"/>
      <c r="G185" s="48"/>
      <c r="H185" s="241"/>
      <c r="I185" s="62"/>
      <c r="J185" s="48"/>
      <c r="K185" s="241"/>
      <c r="L185" s="62"/>
      <c r="M185" s="48"/>
      <c r="N185" s="241"/>
      <c r="O185" s="62"/>
      <c r="P185" s="48"/>
      <c r="Q185" s="170"/>
      <c r="R185" s="342">
        <v>972.52</v>
      </c>
    </row>
    <row r="186" spans="1:18" ht="15.75" x14ac:dyDescent="0.25">
      <c r="A186" s="302"/>
      <c r="B186" s="305"/>
      <c r="C186" s="9" t="s">
        <v>122</v>
      </c>
      <c r="D186" s="9">
        <v>220</v>
      </c>
      <c r="E186" s="291"/>
      <c r="F186" s="63"/>
      <c r="G186" s="47"/>
      <c r="H186" s="222"/>
      <c r="I186" s="63"/>
      <c r="J186" s="47"/>
      <c r="K186" s="222"/>
      <c r="L186" s="63"/>
      <c r="M186" s="47"/>
      <c r="N186" s="222"/>
      <c r="O186" s="63"/>
      <c r="P186" s="47"/>
      <c r="Q186" s="156"/>
      <c r="R186" s="340"/>
    </row>
    <row r="187" spans="1:18" ht="16.5" thickBot="1" x14ac:dyDescent="0.3">
      <c r="A187" s="277"/>
      <c r="B187" s="275"/>
      <c r="C187" s="10" t="s">
        <v>120</v>
      </c>
      <c r="D187" s="10">
        <v>152.52000000000001</v>
      </c>
      <c r="E187" s="301"/>
      <c r="F187" s="64"/>
      <c r="G187" s="50"/>
      <c r="H187" s="223"/>
      <c r="I187" s="64"/>
      <c r="J187" s="50"/>
      <c r="K187" s="223"/>
      <c r="L187" s="64"/>
      <c r="M187" s="50"/>
      <c r="N187" s="223"/>
      <c r="O187" s="64"/>
      <c r="P187" s="50"/>
      <c r="Q187" s="157"/>
      <c r="R187" s="341"/>
    </row>
    <row r="188" spans="1:18" ht="19.5" customHeight="1" x14ac:dyDescent="0.25">
      <c r="A188" s="276" t="s">
        <v>91</v>
      </c>
      <c r="B188" s="274" t="s">
        <v>97</v>
      </c>
      <c r="C188" s="4" t="s">
        <v>120</v>
      </c>
      <c r="D188" s="4">
        <v>130</v>
      </c>
      <c r="E188" s="300">
        <f>SUM(D188:D189)</f>
        <v>300</v>
      </c>
      <c r="F188" s="62"/>
      <c r="G188" s="48"/>
      <c r="H188" s="241"/>
      <c r="I188" s="62"/>
      <c r="J188" s="48"/>
      <c r="K188" s="241"/>
      <c r="L188" s="62"/>
      <c r="M188" s="48"/>
      <c r="N188" s="241"/>
      <c r="O188" s="62"/>
      <c r="P188" s="48"/>
      <c r="Q188" s="170"/>
      <c r="R188" s="342">
        <v>300</v>
      </c>
    </row>
    <row r="189" spans="1:18" ht="16.5" thickBot="1" x14ac:dyDescent="0.3">
      <c r="A189" s="277"/>
      <c r="B189" s="275"/>
      <c r="C189" s="10" t="s">
        <v>146</v>
      </c>
      <c r="D189" s="10">
        <v>170</v>
      </c>
      <c r="E189" s="304"/>
      <c r="F189" s="64"/>
      <c r="G189" s="50"/>
      <c r="H189" s="223"/>
      <c r="I189" s="64"/>
      <c r="J189" s="50"/>
      <c r="K189" s="223"/>
      <c r="L189" s="64"/>
      <c r="M189" s="50"/>
      <c r="N189" s="223"/>
      <c r="O189" s="64"/>
      <c r="P189" s="50"/>
      <c r="Q189" s="157"/>
      <c r="R189" s="341"/>
    </row>
    <row r="190" spans="1:18" ht="18.75" customHeight="1" x14ac:dyDescent="0.25">
      <c r="A190" s="276" t="s">
        <v>93</v>
      </c>
      <c r="B190" s="274" t="s">
        <v>99</v>
      </c>
      <c r="C190" s="4" t="s">
        <v>118</v>
      </c>
      <c r="D190" s="4">
        <v>175</v>
      </c>
      <c r="E190" s="300">
        <f>SUM(D190:D191)</f>
        <v>395</v>
      </c>
      <c r="F190" s="62"/>
      <c r="G190" s="48"/>
      <c r="H190" s="241"/>
      <c r="I190" s="62"/>
      <c r="J190" s="48"/>
      <c r="K190" s="241"/>
      <c r="L190" s="62"/>
      <c r="M190" s="48"/>
      <c r="N190" s="241"/>
      <c r="O190" s="62"/>
      <c r="P190" s="48"/>
      <c r="Q190" s="170"/>
      <c r="R190" s="342">
        <v>395</v>
      </c>
    </row>
    <row r="191" spans="1:18" ht="33" customHeight="1" thickBot="1" x14ac:dyDescent="0.3">
      <c r="A191" s="277"/>
      <c r="B191" s="275"/>
      <c r="C191" s="5" t="s">
        <v>122</v>
      </c>
      <c r="D191" s="5">
        <v>220</v>
      </c>
      <c r="E191" s="304"/>
      <c r="F191" s="64"/>
      <c r="G191" s="50"/>
      <c r="H191" s="223"/>
      <c r="I191" s="64"/>
      <c r="J191" s="50"/>
      <c r="K191" s="223"/>
      <c r="L191" s="64"/>
      <c r="M191" s="50"/>
      <c r="N191" s="223"/>
      <c r="O191" s="64"/>
      <c r="P191" s="50"/>
      <c r="Q191" s="157"/>
      <c r="R191" s="341"/>
    </row>
    <row r="192" spans="1:18" ht="21" customHeight="1" x14ac:dyDescent="0.25">
      <c r="A192" s="276" t="s">
        <v>95</v>
      </c>
      <c r="B192" s="274" t="s">
        <v>101</v>
      </c>
      <c r="C192" s="4" t="s">
        <v>140</v>
      </c>
      <c r="D192" s="4">
        <v>287</v>
      </c>
      <c r="E192" s="300">
        <f>SUM(D192:D196)</f>
        <v>1111</v>
      </c>
      <c r="F192" s="62"/>
      <c r="G192" s="48"/>
      <c r="H192" s="241"/>
      <c r="I192" s="62"/>
      <c r="J192" s="48"/>
      <c r="K192" s="241"/>
      <c r="L192" s="62"/>
      <c r="M192" s="48"/>
      <c r="N192" s="241"/>
      <c r="O192" s="164" t="s">
        <v>276</v>
      </c>
      <c r="P192" s="167">
        <v>7050</v>
      </c>
      <c r="Q192" s="195">
        <f>SUM(P192)</f>
        <v>7050</v>
      </c>
      <c r="R192" s="339">
        <f>E192+Q192</f>
        <v>8161</v>
      </c>
    </row>
    <row r="193" spans="1:18" ht="15.75" x14ac:dyDescent="0.25">
      <c r="A193" s="302"/>
      <c r="B193" s="305"/>
      <c r="C193" s="1" t="s">
        <v>118</v>
      </c>
      <c r="D193" s="1">
        <v>350</v>
      </c>
      <c r="E193" s="303"/>
      <c r="F193" s="63"/>
      <c r="G193" s="47"/>
      <c r="H193" s="222"/>
      <c r="I193" s="63"/>
      <c r="J193" s="47"/>
      <c r="K193" s="222"/>
      <c r="L193" s="63"/>
      <c r="M193" s="47"/>
      <c r="N193" s="222"/>
      <c r="O193" s="165"/>
      <c r="P193" s="168"/>
      <c r="Q193" s="196"/>
      <c r="R193" s="340"/>
    </row>
    <row r="194" spans="1:18" ht="15.75" x14ac:dyDescent="0.25">
      <c r="A194" s="302"/>
      <c r="B194" s="305"/>
      <c r="C194" s="1" t="s">
        <v>120</v>
      </c>
      <c r="D194" s="1">
        <v>76</v>
      </c>
      <c r="E194" s="303"/>
      <c r="F194" s="63"/>
      <c r="G194" s="47"/>
      <c r="H194" s="222"/>
      <c r="I194" s="63"/>
      <c r="J194" s="47"/>
      <c r="K194" s="222"/>
      <c r="L194" s="63"/>
      <c r="M194" s="47"/>
      <c r="N194" s="222"/>
      <c r="O194" s="165"/>
      <c r="P194" s="168"/>
      <c r="Q194" s="196"/>
      <c r="R194" s="340"/>
    </row>
    <row r="195" spans="1:18" ht="15.75" x14ac:dyDescent="0.25">
      <c r="A195" s="302"/>
      <c r="B195" s="305"/>
      <c r="C195" s="11" t="s">
        <v>122</v>
      </c>
      <c r="D195" s="11">
        <v>239</v>
      </c>
      <c r="E195" s="303"/>
      <c r="F195" s="63"/>
      <c r="G195" s="47"/>
      <c r="H195" s="222"/>
      <c r="I195" s="63"/>
      <c r="J195" s="47"/>
      <c r="K195" s="222"/>
      <c r="L195" s="63"/>
      <c r="M195" s="47"/>
      <c r="N195" s="222"/>
      <c r="O195" s="165"/>
      <c r="P195" s="168"/>
      <c r="Q195" s="196"/>
      <c r="R195" s="340"/>
    </row>
    <row r="196" spans="1:18" ht="16.5" thickBot="1" x14ac:dyDescent="0.3">
      <c r="A196" s="277"/>
      <c r="B196" s="275"/>
      <c r="C196" s="10" t="s">
        <v>147</v>
      </c>
      <c r="D196" s="10">
        <v>159</v>
      </c>
      <c r="E196" s="304"/>
      <c r="F196" s="64"/>
      <c r="G196" s="50"/>
      <c r="H196" s="223"/>
      <c r="I196" s="64"/>
      <c r="J196" s="50"/>
      <c r="K196" s="223"/>
      <c r="L196" s="64"/>
      <c r="M196" s="50"/>
      <c r="N196" s="223"/>
      <c r="O196" s="166"/>
      <c r="P196" s="169"/>
      <c r="Q196" s="197"/>
      <c r="R196" s="341"/>
    </row>
    <row r="197" spans="1:18" ht="22.5" customHeight="1" x14ac:dyDescent="0.25">
      <c r="A197" s="276" t="s">
        <v>96</v>
      </c>
      <c r="B197" s="274" t="s">
        <v>103</v>
      </c>
      <c r="C197" s="12" t="s">
        <v>122</v>
      </c>
      <c r="D197" s="12">
        <v>163</v>
      </c>
      <c r="E197" s="300">
        <f>SUM(D197:D201)</f>
        <v>299.99999999999994</v>
      </c>
      <c r="F197" s="62"/>
      <c r="G197" s="48"/>
      <c r="H197" s="241"/>
      <c r="I197" s="62"/>
      <c r="J197" s="48"/>
      <c r="K197" s="241"/>
      <c r="L197" s="62"/>
      <c r="M197" s="48"/>
      <c r="N197" s="241"/>
      <c r="O197" s="62"/>
      <c r="P197" s="48"/>
      <c r="Q197" s="170"/>
      <c r="R197" s="354">
        <v>300</v>
      </c>
    </row>
    <row r="198" spans="1:18" ht="15.75" x14ac:dyDescent="0.25">
      <c r="A198" s="302"/>
      <c r="B198" s="305"/>
      <c r="C198" s="11" t="s">
        <v>120</v>
      </c>
      <c r="D198" s="11">
        <v>110.16</v>
      </c>
      <c r="E198" s="303"/>
      <c r="F198" s="63"/>
      <c r="G198" s="47"/>
      <c r="H198" s="222"/>
      <c r="I198" s="63"/>
      <c r="J198" s="47"/>
      <c r="K198" s="222"/>
      <c r="L198" s="63"/>
      <c r="M198" s="47"/>
      <c r="N198" s="222"/>
      <c r="O198" s="63"/>
      <c r="P198" s="47"/>
      <c r="Q198" s="156"/>
      <c r="R198" s="355"/>
    </row>
    <row r="199" spans="1:18" ht="15.75" x14ac:dyDescent="0.25">
      <c r="A199" s="302"/>
      <c r="B199" s="305"/>
      <c r="C199" s="11" t="s">
        <v>148</v>
      </c>
      <c r="D199" s="11">
        <v>5.13</v>
      </c>
      <c r="E199" s="303"/>
      <c r="F199" s="63"/>
      <c r="G199" s="47"/>
      <c r="H199" s="222"/>
      <c r="I199" s="63"/>
      <c r="J199" s="47"/>
      <c r="K199" s="222"/>
      <c r="L199" s="63"/>
      <c r="M199" s="47"/>
      <c r="N199" s="222"/>
      <c r="O199" s="63"/>
      <c r="P199" s="47"/>
      <c r="Q199" s="156"/>
      <c r="R199" s="355"/>
    </row>
    <row r="200" spans="1:18" ht="15.75" x14ac:dyDescent="0.25">
      <c r="A200" s="302"/>
      <c r="B200" s="305"/>
      <c r="C200" s="11" t="s">
        <v>149</v>
      </c>
      <c r="D200" s="11">
        <v>8.31</v>
      </c>
      <c r="E200" s="303"/>
      <c r="F200" s="63"/>
      <c r="G200" s="47"/>
      <c r="H200" s="222"/>
      <c r="I200" s="63"/>
      <c r="J200" s="47"/>
      <c r="K200" s="222"/>
      <c r="L200" s="63"/>
      <c r="M200" s="47"/>
      <c r="N200" s="222"/>
      <c r="O200" s="63"/>
      <c r="P200" s="47"/>
      <c r="Q200" s="156"/>
      <c r="R200" s="355"/>
    </row>
    <row r="201" spans="1:18" ht="16.5" thickBot="1" x14ac:dyDescent="0.3">
      <c r="A201" s="277"/>
      <c r="B201" s="275"/>
      <c r="C201" s="11" t="s">
        <v>126</v>
      </c>
      <c r="D201" s="11">
        <v>13.4</v>
      </c>
      <c r="E201" s="303"/>
      <c r="F201" s="64"/>
      <c r="G201" s="50"/>
      <c r="H201" s="223"/>
      <c r="I201" s="64"/>
      <c r="J201" s="50"/>
      <c r="K201" s="223"/>
      <c r="L201" s="64"/>
      <c r="M201" s="50"/>
      <c r="N201" s="223"/>
      <c r="O201" s="64"/>
      <c r="P201" s="50"/>
      <c r="Q201" s="157"/>
      <c r="R201" s="356"/>
    </row>
    <row r="202" spans="1:18" ht="25.5" customHeight="1" x14ac:dyDescent="0.25">
      <c r="A202" s="276" t="s">
        <v>98</v>
      </c>
      <c r="B202" s="313" t="s">
        <v>105</v>
      </c>
      <c r="C202" s="4" t="s">
        <v>119</v>
      </c>
      <c r="D202" s="4">
        <v>58.51</v>
      </c>
      <c r="E202" s="309">
        <f>SUM(D202:D204)</f>
        <v>2303.19</v>
      </c>
      <c r="F202" s="62"/>
      <c r="G202" s="48"/>
      <c r="H202" s="241"/>
      <c r="I202" s="62"/>
      <c r="J202" s="48"/>
      <c r="K202" s="241"/>
      <c r="L202" s="62"/>
      <c r="M202" s="48"/>
      <c r="N202" s="241"/>
      <c r="O202" s="62"/>
      <c r="P202" s="48"/>
      <c r="Q202" s="170"/>
      <c r="R202" s="342">
        <v>2303.19</v>
      </c>
    </row>
    <row r="203" spans="1:18" ht="25.5" customHeight="1" x14ac:dyDescent="0.25">
      <c r="A203" s="302"/>
      <c r="B203" s="314"/>
      <c r="C203" s="11" t="s">
        <v>279</v>
      </c>
      <c r="D203" s="11">
        <v>2000</v>
      </c>
      <c r="E203" s="291"/>
      <c r="F203" s="89"/>
      <c r="G203" s="90"/>
      <c r="H203" s="222"/>
      <c r="I203" s="89"/>
      <c r="J203" s="90"/>
      <c r="K203" s="222"/>
      <c r="L203" s="89"/>
      <c r="M203" s="90"/>
      <c r="N203" s="222"/>
      <c r="O203" s="89"/>
      <c r="P203" s="90"/>
      <c r="Q203" s="156"/>
      <c r="R203" s="340"/>
    </row>
    <row r="204" spans="1:18" ht="16.5" thickBot="1" x14ac:dyDescent="0.3">
      <c r="A204" s="277"/>
      <c r="B204" s="315"/>
      <c r="C204" s="5" t="s">
        <v>120</v>
      </c>
      <c r="D204" s="5">
        <v>244.68</v>
      </c>
      <c r="E204" s="301"/>
      <c r="F204" s="64"/>
      <c r="G204" s="50"/>
      <c r="H204" s="223"/>
      <c r="I204" s="64"/>
      <c r="J204" s="50"/>
      <c r="K204" s="223"/>
      <c r="L204" s="64"/>
      <c r="M204" s="50"/>
      <c r="N204" s="223"/>
      <c r="O204" s="64"/>
      <c r="P204" s="50"/>
      <c r="Q204" s="157"/>
      <c r="R204" s="341"/>
    </row>
    <row r="205" spans="1:18" ht="23.25" customHeight="1" x14ac:dyDescent="0.25">
      <c r="A205" s="276" t="s">
        <v>100</v>
      </c>
      <c r="B205" s="313" t="s">
        <v>107</v>
      </c>
      <c r="C205" s="4" t="s">
        <v>118</v>
      </c>
      <c r="D205" s="4">
        <v>299.24</v>
      </c>
      <c r="E205" s="300">
        <f>SUM(D205:D207)</f>
        <v>462</v>
      </c>
      <c r="F205" s="171" t="s">
        <v>255</v>
      </c>
      <c r="G205" s="174">
        <v>3248.56</v>
      </c>
      <c r="H205" s="235">
        <f>SUM(G205)</f>
        <v>3248.56</v>
      </c>
      <c r="I205" s="171"/>
      <c r="J205" s="174"/>
      <c r="K205" s="235">
        <f>SUM(J205)</f>
        <v>0</v>
      </c>
      <c r="L205" s="171"/>
      <c r="M205" s="174"/>
      <c r="N205" s="235">
        <f>SUM(M205)</f>
        <v>0</v>
      </c>
      <c r="O205" s="171"/>
      <c r="P205" s="174"/>
      <c r="Q205" s="177">
        <f>SUM(P205)</f>
        <v>0</v>
      </c>
      <c r="R205" s="339">
        <f>E205+H205</f>
        <v>3710.56</v>
      </c>
    </row>
    <row r="206" spans="1:18" ht="15.75" x14ac:dyDescent="0.25">
      <c r="A206" s="302"/>
      <c r="B206" s="314"/>
      <c r="C206" s="9" t="s">
        <v>120</v>
      </c>
      <c r="D206" s="9">
        <v>59.28</v>
      </c>
      <c r="E206" s="303"/>
      <c r="F206" s="172"/>
      <c r="G206" s="175"/>
      <c r="H206" s="236"/>
      <c r="I206" s="172"/>
      <c r="J206" s="175"/>
      <c r="K206" s="236"/>
      <c r="L206" s="172"/>
      <c r="M206" s="175"/>
      <c r="N206" s="236"/>
      <c r="O206" s="172"/>
      <c r="P206" s="175"/>
      <c r="Q206" s="178"/>
      <c r="R206" s="340"/>
    </row>
    <row r="207" spans="1:18" ht="16.5" thickBot="1" x14ac:dyDescent="0.3">
      <c r="A207" s="277"/>
      <c r="B207" s="315"/>
      <c r="C207" s="10" t="s">
        <v>122</v>
      </c>
      <c r="D207" s="10">
        <v>103.48</v>
      </c>
      <c r="E207" s="304"/>
      <c r="F207" s="173"/>
      <c r="G207" s="176"/>
      <c r="H207" s="237"/>
      <c r="I207" s="173"/>
      <c r="J207" s="176"/>
      <c r="K207" s="237"/>
      <c r="L207" s="173"/>
      <c r="M207" s="176"/>
      <c r="N207" s="237"/>
      <c r="O207" s="173"/>
      <c r="P207" s="176"/>
      <c r="Q207" s="179"/>
      <c r="R207" s="341"/>
    </row>
    <row r="208" spans="1:18" ht="13.5" customHeight="1" x14ac:dyDescent="0.25">
      <c r="A208" s="276" t="s">
        <v>102</v>
      </c>
      <c r="B208" s="313" t="s">
        <v>109</v>
      </c>
      <c r="C208" s="4" t="s">
        <v>122</v>
      </c>
      <c r="D208" s="4">
        <v>200</v>
      </c>
      <c r="E208" s="309">
        <f>SUM(D208:D211)</f>
        <v>3309.68</v>
      </c>
      <c r="F208" s="62"/>
      <c r="G208" s="77"/>
      <c r="H208" s="238"/>
      <c r="I208" s="62"/>
      <c r="J208" s="77"/>
      <c r="K208" s="238"/>
      <c r="L208" s="62"/>
      <c r="M208" s="77"/>
      <c r="N208" s="238"/>
      <c r="O208" s="62"/>
      <c r="P208" s="77"/>
      <c r="Q208" s="180"/>
      <c r="R208" s="342">
        <v>3309.68</v>
      </c>
    </row>
    <row r="209" spans="1:18" ht="15.75" x14ac:dyDescent="0.25">
      <c r="A209" s="302"/>
      <c r="B209" s="314"/>
      <c r="C209" s="9" t="s">
        <v>120</v>
      </c>
      <c r="D209" s="9">
        <v>49.68</v>
      </c>
      <c r="E209" s="291"/>
      <c r="F209" s="63"/>
      <c r="G209" s="78"/>
      <c r="H209" s="239"/>
      <c r="I209" s="63"/>
      <c r="J209" s="78"/>
      <c r="K209" s="239"/>
      <c r="L209" s="63"/>
      <c r="M209" s="78"/>
      <c r="N209" s="239"/>
      <c r="O209" s="63"/>
      <c r="P209" s="78"/>
      <c r="Q209" s="181"/>
      <c r="R209" s="340"/>
    </row>
    <row r="210" spans="1:18" ht="31.5" x14ac:dyDescent="0.25">
      <c r="A210" s="302"/>
      <c r="B210" s="314"/>
      <c r="C210" s="95" t="s">
        <v>158</v>
      </c>
      <c r="D210" s="11">
        <v>3000</v>
      </c>
      <c r="E210" s="291"/>
      <c r="F210" s="87"/>
      <c r="G210" s="96"/>
      <c r="H210" s="239"/>
      <c r="I210" s="87"/>
      <c r="J210" s="96"/>
      <c r="K210" s="239"/>
      <c r="L210" s="87"/>
      <c r="M210" s="96"/>
      <c r="N210" s="239"/>
      <c r="O210" s="87"/>
      <c r="P210" s="96"/>
      <c r="Q210" s="181"/>
      <c r="R210" s="340"/>
    </row>
    <row r="211" spans="1:18" ht="16.5" thickBot="1" x14ac:dyDescent="0.3">
      <c r="A211" s="277"/>
      <c r="B211" s="315"/>
      <c r="C211" s="10" t="s">
        <v>143</v>
      </c>
      <c r="D211" s="10">
        <v>60</v>
      </c>
      <c r="E211" s="301"/>
      <c r="F211" s="64"/>
      <c r="G211" s="79"/>
      <c r="H211" s="240"/>
      <c r="I211" s="64"/>
      <c r="J211" s="79"/>
      <c r="K211" s="240"/>
      <c r="L211" s="64"/>
      <c r="M211" s="79"/>
      <c r="N211" s="240"/>
      <c r="O211" s="64"/>
      <c r="P211" s="79"/>
      <c r="Q211" s="182"/>
      <c r="R211" s="341"/>
    </row>
    <row r="212" spans="1:18" ht="18.75" customHeight="1" x14ac:dyDescent="0.25">
      <c r="A212" s="276" t="s">
        <v>104</v>
      </c>
      <c r="B212" s="274" t="s">
        <v>110</v>
      </c>
      <c r="C212" s="12" t="s">
        <v>150</v>
      </c>
      <c r="D212" s="12">
        <v>12.58</v>
      </c>
      <c r="E212" s="300">
        <f>SUM(D212:D213)</f>
        <v>300</v>
      </c>
      <c r="F212" s="62"/>
      <c r="G212" s="48"/>
      <c r="H212" s="241"/>
      <c r="I212" s="62"/>
      <c r="J212" s="48"/>
      <c r="K212" s="241"/>
      <c r="L212" s="62"/>
      <c r="M212" s="48"/>
      <c r="N212" s="241"/>
      <c r="O212" s="62"/>
      <c r="P212" s="48"/>
      <c r="Q212" s="170"/>
      <c r="R212" s="342">
        <v>300</v>
      </c>
    </row>
    <row r="213" spans="1:18" ht="16.5" thickBot="1" x14ac:dyDescent="0.3">
      <c r="A213" s="302"/>
      <c r="B213" s="305"/>
      <c r="C213" s="11" t="s">
        <v>128</v>
      </c>
      <c r="D213" s="11">
        <v>287.42</v>
      </c>
      <c r="E213" s="303"/>
      <c r="F213" s="64"/>
      <c r="G213" s="50"/>
      <c r="H213" s="223"/>
      <c r="I213" s="64"/>
      <c r="J213" s="50"/>
      <c r="K213" s="223"/>
      <c r="L213" s="64"/>
      <c r="M213" s="50"/>
      <c r="N213" s="223"/>
      <c r="O213" s="64"/>
      <c r="P213" s="50"/>
      <c r="Q213" s="157"/>
      <c r="R213" s="341"/>
    </row>
    <row r="214" spans="1:18" ht="24.75" customHeight="1" x14ac:dyDescent="0.25">
      <c r="A214" s="276" t="s">
        <v>106</v>
      </c>
      <c r="B214" s="294" t="s">
        <v>111</v>
      </c>
      <c r="C214" s="4" t="s">
        <v>117</v>
      </c>
      <c r="D214" s="4">
        <v>71.319999999999993</v>
      </c>
      <c r="E214" s="320">
        <f>SUM(D214:D216)</f>
        <v>300</v>
      </c>
      <c r="F214" s="62"/>
      <c r="G214" s="48"/>
      <c r="H214" s="241"/>
      <c r="I214" s="62"/>
      <c r="J214" s="48"/>
      <c r="K214" s="241"/>
      <c r="L214" s="62"/>
      <c r="M214" s="48"/>
      <c r="N214" s="241"/>
      <c r="O214" s="62"/>
      <c r="P214" s="48"/>
      <c r="Q214" s="170"/>
      <c r="R214" s="342">
        <v>300</v>
      </c>
    </row>
    <row r="215" spans="1:18" ht="15.75" x14ac:dyDescent="0.25">
      <c r="A215" s="302"/>
      <c r="B215" s="293"/>
      <c r="C215" s="1" t="s">
        <v>128</v>
      </c>
      <c r="D215" s="1">
        <v>83</v>
      </c>
      <c r="E215" s="321"/>
      <c r="F215" s="63"/>
      <c r="G215" s="47"/>
      <c r="H215" s="222"/>
      <c r="I215" s="63"/>
      <c r="J215" s="47"/>
      <c r="K215" s="222"/>
      <c r="L215" s="63"/>
      <c r="M215" s="47"/>
      <c r="N215" s="222"/>
      <c r="O215" s="63"/>
      <c r="P215" s="47"/>
      <c r="Q215" s="156"/>
      <c r="R215" s="340"/>
    </row>
    <row r="216" spans="1:18" ht="24" customHeight="1" thickBot="1" x14ac:dyDescent="0.3">
      <c r="A216" s="277"/>
      <c r="B216" s="326"/>
      <c r="C216" s="13" t="s">
        <v>120</v>
      </c>
      <c r="D216" s="13">
        <v>145.68</v>
      </c>
      <c r="E216" s="322"/>
      <c r="F216" s="64"/>
      <c r="G216" s="50"/>
      <c r="H216" s="223"/>
      <c r="I216" s="64"/>
      <c r="J216" s="50"/>
      <c r="K216" s="223"/>
      <c r="L216" s="64"/>
      <c r="M216" s="50"/>
      <c r="N216" s="223"/>
      <c r="O216" s="64"/>
      <c r="P216" s="50"/>
      <c r="Q216" s="157"/>
      <c r="R216" s="341"/>
    </row>
    <row r="217" spans="1:18" ht="18" customHeight="1" x14ac:dyDescent="0.25">
      <c r="A217" s="327" t="s">
        <v>108</v>
      </c>
      <c r="B217" s="265" t="s">
        <v>241</v>
      </c>
      <c r="C217" s="4"/>
      <c r="D217" s="4"/>
      <c r="E217" s="59"/>
      <c r="F217" s="56" t="s">
        <v>244</v>
      </c>
      <c r="G217" s="53">
        <v>98.79</v>
      </c>
      <c r="H217" s="242">
        <f>SUM(G217+G218+G219)</f>
        <v>359.88</v>
      </c>
      <c r="I217" s="56"/>
      <c r="J217" s="53"/>
      <c r="K217" s="242">
        <f>SUM(J217+J218+J219)</f>
        <v>0</v>
      </c>
      <c r="L217" s="56"/>
      <c r="M217" s="53"/>
      <c r="N217" s="242">
        <f>SUM(M217+M218+M219)</f>
        <v>0</v>
      </c>
      <c r="O217" s="56"/>
      <c r="P217" s="53"/>
      <c r="Q217" s="183">
        <f>SUM(P217+P218+P219)</f>
        <v>0</v>
      </c>
      <c r="R217" s="342">
        <v>359.88</v>
      </c>
    </row>
    <row r="218" spans="1:18" ht="19.5" customHeight="1" x14ac:dyDescent="0.25">
      <c r="A218" s="328"/>
      <c r="B218" s="266"/>
      <c r="C218" s="1"/>
      <c r="D218" s="1"/>
      <c r="E218" s="55"/>
      <c r="F218" s="57" t="s">
        <v>242</v>
      </c>
      <c r="G218" s="32">
        <v>199.65</v>
      </c>
      <c r="H218" s="243"/>
      <c r="I218" s="57"/>
      <c r="J218" s="32"/>
      <c r="K218" s="243"/>
      <c r="L218" s="57"/>
      <c r="M218" s="32"/>
      <c r="N218" s="243"/>
      <c r="O218" s="57"/>
      <c r="P218" s="32"/>
      <c r="Q218" s="184"/>
      <c r="R218" s="340"/>
    </row>
    <row r="219" spans="1:18" ht="15.75" customHeight="1" thickBot="1" x14ac:dyDescent="0.3">
      <c r="A219" s="328"/>
      <c r="B219" s="334"/>
      <c r="C219" s="13"/>
      <c r="D219" s="13"/>
      <c r="E219" s="74"/>
      <c r="F219" s="58" t="s">
        <v>243</v>
      </c>
      <c r="G219" s="54">
        <v>61.44</v>
      </c>
      <c r="H219" s="244"/>
      <c r="I219" s="58"/>
      <c r="J219" s="54"/>
      <c r="K219" s="244"/>
      <c r="L219" s="58"/>
      <c r="M219" s="54"/>
      <c r="N219" s="244"/>
      <c r="O219" s="58"/>
      <c r="P219" s="54"/>
      <c r="Q219" s="185"/>
      <c r="R219" s="341"/>
    </row>
    <row r="220" spans="1:18" ht="24" customHeight="1" x14ac:dyDescent="0.25">
      <c r="A220" s="262" t="s">
        <v>198</v>
      </c>
      <c r="B220" s="265" t="s">
        <v>280</v>
      </c>
      <c r="C220" s="4"/>
      <c r="D220" s="4"/>
      <c r="E220" s="59"/>
      <c r="F220" s="53" t="s">
        <v>245</v>
      </c>
      <c r="G220" s="53">
        <v>225</v>
      </c>
      <c r="H220" s="245">
        <f>SUM(G220+G221+G222+G223+G224)</f>
        <v>300</v>
      </c>
      <c r="I220" s="53"/>
      <c r="J220" s="53"/>
      <c r="K220" s="245"/>
      <c r="L220" s="53"/>
      <c r="M220" s="53"/>
      <c r="N220" s="245"/>
      <c r="O220" s="53"/>
      <c r="P220" s="53"/>
      <c r="Q220" s="198"/>
      <c r="R220" s="342">
        <v>300</v>
      </c>
    </row>
    <row r="221" spans="1:18" ht="24" customHeight="1" x14ac:dyDescent="0.25">
      <c r="A221" s="263"/>
      <c r="B221" s="266"/>
      <c r="C221" s="1"/>
      <c r="D221" s="1"/>
      <c r="E221" s="55"/>
      <c r="F221" s="32" t="s">
        <v>246</v>
      </c>
      <c r="G221" s="32">
        <v>39.700000000000003</v>
      </c>
      <c r="H221" s="246"/>
      <c r="I221" s="32"/>
      <c r="J221" s="32"/>
      <c r="K221" s="246"/>
      <c r="L221" s="32"/>
      <c r="M221" s="32"/>
      <c r="N221" s="246"/>
      <c r="O221" s="32"/>
      <c r="P221" s="32"/>
      <c r="Q221" s="199"/>
      <c r="R221" s="340"/>
    </row>
    <row r="222" spans="1:18" ht="24" customHeight="1" x14ac:dyDescent="0.25">
      <c r="A222" s="263"/>
      <c r="B222" s="266"/>
      <c r="C222" s="1"/>
      <c r="D222" s="1"/>
      <c r="E222" s="55"/>
      <c r="F222" s="32" t="s">
        <v>247</v>
      </c>
      <c r="G222" s="32">
        <v>15</v>
      </c>
      <c r="H222" s="246"/>
      <c r="I222" s="32"/>
      <c r="J222" s="32"/>
      <c r="K222" s="246"/>
      <c r="L222" s="32"/>
      <c r="M222" s="32"/>
      <c r="N222" s="246"/>
      <c r="O222" s="32"/>
      <c r="P222" s="32"/>
      <c r="Q222" s="199"/>
      <c r="R222" s="340"/>
    </row>
    <row r="223" spans="1:18" ht="24" customHeight="1" x14ac:dyDescent="0.25">
      <c r="A223" s="263"/>
      <c r="B223" s="266"/>
      <c r="C223" s="1"/>
      <c r="D223" s="1"/>
      <c r="E223" s="55"/>
      <c r="F223" s="32" t="s">
        <v>248</v>
      </c>
      <c r="G223" s="32">
        <v>4.8</v>
      </c>
      <c r="H223" s="246"/>
      <c r="I223" s="32"/>
      <c r="J223" s="32"/>
      <c r="K223" s="246"/>
      <c r="L223" s="32"/>
      <c r="M223" s="32"/>
      <c r="N223" s="246"/>
      <c r="O223" s="32"/>
      <c r="P223" s="32"/>
      <c r="Q223" s="199"/>
      <c r="R223" s="340"/>
    </row>
    <row r="224" spans="1:18" ht="24" customHeight="1" thickBot="1" x14ac:dyDescent="0.3">
      <c r="A224" s="264"/>
      <c r="B224" s="267"/>
      <c r="C224" s="5"/>
      <c r="D224" s="5"/>
      <c r="E224" s="60"/>
      <c r="F224" s="54" t="s">
        <v>249</v>
      </c>
      <c r="G224" s="54">
        <v>15.5</v>
      </c>
      <c r="H224" s="268"/>
      <c r="I224" s="54"/>
      <c r="J224" s="120"/>
      <c r="K224" s="247"/>
      <c r="L224" s="120"/>
      <c r="M224" s="120"/>
      <c r="N224" s="247"/>
      <c r="O224" s="120"/>
      <c r="P224" s="120"/>
      <c r="Q224" s="200"/>
      <c r="R224" s="340"/>
    </row>
    <row r="225" spans="1:18" ht="24" customHeight="1" x14ac:dyDescent="0.25">
      <c r="A225" s="265" t="s">
        <v>196</v>
      </c>
      <c r="B225" s="294" t="s">
        <v>250</v>
      </c>
      <c r="C225" s="4"/>
      <c r="D225" s="4"/>
      <c r="E225" s="23"/>
      <c r="F225" s="56" t="s">
        <v>251</v>
      </c>
      <c r="G225" s="53">
        <v>257.25</v>
      </c>
      <c r="H225" s="245">
        <f>SUM(G225:G226)</f>
        <v>311.25</v>
      </c>
      <c r="I225" s="119"/>
      <c r="J225" s="56"/>
      <c r="K225" s="248">
        <f>SUM(J225:J226)</f>
        <v>0</v>
      </c>
      <c r="L225" s="121"/>
      <c r="M225" s="53"/>
      <c r="N225" s="248">
        <f>SUM(M225:M226)</f>
        <v>0</v>
      </c>
      <c r="O225" s="121"/>
      <c r="P225" s="53"/>
      <c r="Q225" s="198">
        <f>SUM(P225:P226)</f>
        <v>0</v>
      </c>
      <c r="R225" s="351">
        <v>311.25</v>
      </c>
    </row>
    <row r="226" spans="1:18" ht="24" customHeight="1" thickBot="1" x14ac:dyDescent="0.3">
      <c r="A226" s="296"/>
      <c r="B226" s="295"/>
      <c r="C226" s="5"/>
      <c r="D226" s="5"/>
      <c r="E226" s="34"/>
      <c r="F226" s="30" t="s">
        <v>120</v>
      </c>
      <c r="G226" s="61">
        <v>54</v>
      </c>
      <c r="H226" s="268"/>
      <c r="I226" s="31"/>
      <c r="J226" s="122"/>
      <c r="K226" s="249"/>
      <c r="L226" s="123"/>
      <c r="M226" s="61"/>
      <c r="N226" s="249"/>
      <c r="O226" s="123"/>
      <c r="P226" s="61"/>
      <c r="Q226" s="201"/>
      <c r="R226" s="352"/>
    </row>
    <row r="227" spans="1:18" ht="24" customHeight="1" x14ac:dyDescent="0.25">
      <c r="A227" s="276" t="s">
        <v>233</v>
      </c>
      <c r="B227" s="274" t="s">
        <v>60</v>
      </c>
      <c r="C227" s="11"/>
      <c r="D227" s="11"/>
      <c r="E227" s="40"/>
      <c r="F227" s="91"/>
      <c r="G227" s="92"/>
      <c r="H227" s="93"/>
      <c r="I227" s="28"/>
      <c r="J227" s="92"/>
      <c r="K227" s="94"/>
      <c r="L227" s="28"/>
      <c r="M227" s="92"/>
      <c r="N227" s="94"/>
      <c r="O227" s="28"/>
      <c r="P227" s="92"/>
      <c r="Q227" s="94"/>
      <c r="R227" s="353">
        <v>6000</v>
      </c>
    </row>
    <row r="228" spans="1:18" ht="44.25" customHeight="1" thickBot="1" x14ac:dyDescent="0.3">
      <c r="A228" s="277"/>
      <c r="B228" s="275"/>
      <c r="C228" s="95" t="s">
        <v>285</v>
      </c>
      <c r="D228" s="11">
        <v>6000</v>
      </c>
      <c r="E228" s="40">
        <f>SUM(D228)</f>
        <v>6000</v>
      </c>
      <c r="F228" s="91"/>
      <c r="G228" s="92"/>
      <c r="H228" s="93"/>
      <c r="I228" s="28"/>
      <c r="J228" s="92"/>
      <c r="K228" s="94"/>
      <c r="L228" s="28"/>
      <c r="M228" s="92"/>
      <c r="N228" s="94"/>
      <c r="O228" s="28"/>
      <c r="P228" s="92"/>
      <c r="Q228" s="94"/>
      <c r="R228" s="341"/>
    </row>
    <row r="229" spans="1:18" ht="24" customHeight="1" x14ac:dyDescent="0.25">
      <c r="A229" s="276" t="s">
        <v>282</v>
      </c>
      <c r="B229" s="274" t="s">
        <v>258</v>
      </c>
      <c r="C229" s="278"/>
      <c r="D229" s="278"/>
      <c r="E229" s="280"/>
      <c r="F229" s="282"/>
      <c r="G229" s="284"/>
      <c r="H229" s="220"/>
      <c r="I229" s="117" t="s">
        <v>281</v>
      </c>
      <c r="J229" s="86">
        <v>2500</v>
      </c>
      <c r="K229" s="220">
        <f>SUM(J229:J230)</f>
        <v>8000</v>
      </c>
      <c r="L229" s="29"/>
      <c r="M229" s="86"/>
      <c r="N229" s="220">
        <f>SUM(M229:M230)</f>
        <v>0</v>
      </c>
      <c r="O229" s="29"/>
      <c r="P229" s="86"/>
      <c r="Q229" s="154">
        <f>SUM(P229:P230)</f>
        <v>0</v>
      </c>
      <c r="R229" s="342">
        <v>8000</v>
      </c>
    </row>
    <row r="230" spans="1:18" ht="19.5" customHeight="1" thickBot="1" x14ac:dyDescent="0.3">
      <c r="A230" s="277"/>
      <c r="B230" s="275"/>
      <c r="C230" s="279"/>
      <c r="D230" s="279"/>
      <c r="E230" s="281"/>
      <c r="F230" s="283"/>
      <c r="G230" s="285"/>
      <c r="H230" s="221"/>
      <c r="I230" s="30" t="s">
        <v>259</v>
      </c>
      <c r="J230" s="61">
        <v>5500</v>
      </c>
      <c r="K230" s="221"/>
      <c r="L230" s="30"/>
      <c r="M230" s="61"/>
      <c r="N230" s="221"/>
      <c r="O230" s="30"/>
      <c r="P230" s="61"/>
      <c r="Q230" s="155"/>
      <c r="R230" s="341"/>
    </row>
    <row r="231" spans="1:18" ht="30.75" customHeight="1" x14ac:dyDescent="0.25">
      <c r="A231" s="292" t="s">
        <v>283</v>
      </c>
      <c r="B231" s="323" t="s">
        <v>193</v>
      </c>
      <c r="C231" s="9" t="s">
        <v>151</v>
      </c>
      <c r="D231" s="9">
        <v>1500</v>
      </c>
      <c r="E231" s="303">
        <f>SUM(D231:D235)</f>
        <v>5000</v>
      </c>
      <c r="F231" s="83"/>
      <c r="G231" s="84"/>
      <c r="H231" s="222"/>
      <c r="I231" s="83"/>
      <c r="J231" s="84"/>
      <c r="K231" s="222"/>
      <c r="L231" s="83"/>
      <c r="M231" s="84"/>
      <c r="N231" s="222"/>
      <c r="O231" s="83"/>
      <c r="P231" s="84"/>
      <c r="Q231" s="156"/>
      <c r="R231" s="342">
        <v>5000</v>
      </c>
    </row>
    <row r="232" spans="1:18" ht="15.75" x14ac:dyDescent="0.25">
      <c r="A232" s="293"/>
      <c r="B232" s="324"/>
      <c r="C232" s="1" t="s">
        <v>152</v>
      </c>
      <c r="D232" s="1">
        <v>2000</v>
      </c>
      <c r="E232" s="303"/>
      <c r="F232" s="63"/>
      <c r="G232" s="47"/>
      <c r="H232" s="222"/>
      <c r="I232" s="63"/>
      <c r="J232" s="47"/>
      <c r="K232" s="222"/>
      <c r="L232" s="63"/>
      <c r="M232" s="47"/>
      <c r="N232" s="222"/>
      <c r="O232" s="63"/>
      <c r="P232" s="47"/>
      <c r="Q232" s="156"/>
      <c r="R232" s="340"/>
    </row>
    <row r="233" spans="1:18" ht="15.75" x14ac:dyDescent="0.25">
      <c r="A233" s="293"/>
      <c r="B233" s="324"/>
      <c r="C233" s="1" t="s">
        <v>117</v>
      </c>
      <c r="D233" s="1">
        <v>700</v>
      </c>
      <c r="E233" s="303"/>
      <c r="F233" s="63"/>
      <c r="G233" s="47"/>
      <c r="H233" s="222"/>
      <c r="I233" s="63"/>
      <c r="J233" s="47"/>
      <c r="K233" s="222"/>
      <c r="L233" s="63"/>
      <c r="M233" s="47"/>
      <c r="N233" s="222"/>
      <c r="O233" s="63"/>
      <c r="P233" s="47"/>
      <c r="Q233" s="156"/>
      <c r="R233" s="340"/>
    </row>
    <row r="234" spans="1:18" ht="15.75" x14ac:dyDescent="0.25">
      <c r="A234" s="293"/>
      <c r="B234" s="324"/>
      <c r="C234" s="1" t="s">
        <v>153</v>
      </c>
      <c r="D234" s="1">
        <v>400</v>
      </c>
      <c r="E234" s="303"/>
      <c r="F234" s="63"/>
      <c r="G234" s="47"/>
      <c r="H234" s="222"/>
      <c r="I234" s="63"/>
      <c r="J234" s="47"/>
      <c r="K234" s="222"/>
      <c r="L234" s="63"/>
      <c r="M234" s="47"/>
      <c r="N234" s="222"/>
      <c r="O234" s="63"/>
      <c r="P234" s="47"/>
      <c r="Q234" s="156"/>
      <c r="R234" s="340"/>
    </row>
    <row r="235" spans="1:18" ht="16.5" thickBot="1" x14ac:dyDescent="0.3">
      <c r="A235" s="293"/>
      <c r="B235" s="325"/>
      <c r="C235" s="5" t="s">
        <v>154</v>
      </c>
      <c r="D235" s="5">
        <v>400</v>
      </c>
      <c r="E235" s="304"/>
      <c r="F235" s="64"/>
      <c r="G235" s="50"/>
      <c r="H235" s="223"/>
      <c r="I235" s="64"/>
      <c r="J235" s="50"/>
      <c r="K235" s="223"/>
      <c r="L235" s="64"/>
      <c r="M235" s="50"/>
      <c r="N235" s="223"/>
      <c r="O235" s="64"/>
      <c r="P235" s="50"/>
      <c r="Q235" s="157"/>
      <c r="R235" s="341"/>
    </row>
    <row r="236" spans="1:18" ht="30" customHeight="1" x14ac:dyDescent="0.25">
      <c r="A236" s="318" t="s">
        <v>284</v>
      </c>
      <c r="B236" s="316" t="s">
        <v>155</v>
      </c>
      <c r="C236" s="289" t="s">
        <v>120</v>
      </c>
      <c r="D236" s="11">
        <v>68.040000000000006</v>
      </c>
      <c r="E236" s="291">
        <f>SUM(D236:D250)</f>
        <v>1894.5600000000002</v>
      </c>
      <c r="F236" s="286" t="s">
        <v>240</v>
      </c>
      <c r="G236" s="48">
        <v>78.239999999999995</v>
      </c>
      <c r="H236" s="224">
        <f>SUM(G236:G242)</f>
        <v>858.72</v>
      </c>
      <c r="I236" s="158"/>
      <c r="J236" s="48"/>
      <c r="K236" s="224">
        <f>SUM(J236:J242)</f>
        <v>0</v>
      </c>
      <c r="L236" s="158"/>
      <c r="M236" s="48"/>
      <c r="N236" s="224">
        <f>SUM(M236:M242)</f>
        <v>0</v>
      </c>
      <c r="O236" s="158"/>
      <c r="P236" s="48"/>
      <c r="Q236" s="161">
        <f>SUM(P236:P242)</f>
        <v>0</v>
      </c>
      <c r="R236" s="342">
        <f>E236+H236</f>
        <v>2753.28</v>
      </c>
    </row>
    <row r="237" spans="1:18" ht="15.75" x14ac:dyDescent="0.25">
      <c r="A237" s="318"/>
      <c r="B237" s="316"/>
      <c r="C237" s="289"/>
      <c r="D237" s="11">
        <v>132.72</v>
      </c>
      <c r="E237" s="291"/>
      <c r="F237" s="287"/>
      <c r="G237" s="47">
        <v>219.96</v>
      </c>
      <c r="H237" s="225"/>
      <c r="I237" s="159"/>
      <c r="J237" s="47"/>
      <c r="K237" s="225"/>
      <c r="L237" s="159"/>
      <c r="M237" s="47"/>
      <c r="N237" s="225"/>
      <c r="O237" s="159"/>
      <c r="P237" s="47"/>
      <c r="Q237" s="162"/>
      <c r="R237" s="340"/>
    </row>
    <row r="238" spans="1:18" ht="15.75" x14ac:dyDescent="0.25">
      <c r="A238" s="318"/>
      <c r="B238" s="316"/>
      <c r="C238" s="289"/>
      <c r="D238" s="11">
        <v>219.12</v>
      </c>
      <c r="E238" s="291"/>
      <c r="F238" s="287"/>
      <c r="G238" s="47">
        <v>68.400000000000006</v>
      </c>
      <c r="H238" s="225"/>
      <c r="I238" s="159"/>
      <c r="J238" s="47"/>
      <c r="K238" s="225"/>
      <c r="L238" s="159"/>
      <c r="M238" s="47"/>
      <c r="N238" s="225"/>
      <c r="O238" s="159"/>
      <c r="P238" s="47"/>
      <c r="Q238" s="162"/>
      <c r="R238" s="340"/>
    </row>
    <row r="239" spans="1:18" ht="15.75" x14ac:dyDescent="0.25">
      <c r="A239" s="318"/>
      <c r="B239" s="316"/>
      <c r="C239" s="289"/>
      <c r="D239" s="11">
        <v>52.2</v>
      </c>
      <c r="E239" s="291"/>
      <c r="F239" s="287"/>
      <c r="G239" s="47">
        <v>492.12</v>
      </c>
      <c r="H239" s="225"/>
      <c r="I239" s="159"/>
      <c r="J239" s="47"/>
      <c r="K239" s="225"/>
      <c r="L239" s="159"/>
      <c r="M239" s="47"/>
      <c r="N239" s="225"/>
      <c r="O239" s="159"/>
      <c r="P239" s="47"/>
      <c r="Q239" s="162"/>
      <c r="R239" s="340"/>
    </row>
    <row r="240" spans="1:18" ht="15.75" x14ac:dyDescent="0.25">
      <c r="A240" s="318"/>
      <c r="B240" s="316"/>
      <c r="C240" s="289"/>
      <c r="D240" s="11">
        <v>259.92</v>
      </c>
      <c r="E240" s="291"/>
      <c r="F240" s="287"/>
      <c r="G240" s="47"/>
      <c r="H240" s="225"/>
      <c r="I240" s="159"/>
      <c r="J240" s="47"/>
      <c r="K240" s="225"/>
      <c r="L240" s="159"/>
      <c r="M240" s="47"/>
      <c r="N240" s="225"/>
      <c r="O240" s="159"/>
      <c r="P240" s="47"/>
      <c r="Q240" s="162"/>
      <c r="R240" s="340"/>
    </row>
    <row r="241" spans="1:18" ht="15.75" x14ac:dyDescent="0.25">
      <c r="A241" s="318"/>
      <c r="B241" s="316"/>
      <c r="C241" s="289"/>
      <c r="D241" s="11">
        <v>31.68</v>
      </c>
      <c r="E241" s="291"/>
      <c r="F241" s="287"/>
      <c r="G241" s="47"/>
      <c r="H241" s="225"/>
      <c r="I241" s="159"/>
      <c r="J241" s="47"/>
      <c r="K241" s="225"/>
      <c r="L241" s="159"/>
      <c r="M241" s="47"/>
      <c r="N241" s="225"/>
      <c r="O241" s="159"/>
      <c r="P241" s="47"/>
      <c r="Q241" s="162"/>
      <c r="R241" s="340"/>
    </row>
    <row r="242" spans="1:18" ht="15.75" x14ac:dyDescent="0.25">
      <c r="A242" s="318"/>
      <c r="B242" s="316"/>
      <c r="C242" s="289"/>
      <c r="D242" s="11">
        <v>52.56</v>
      </c>
      <c r="E242" s="291"/>
      <c r="F242" s="287"/>
      <c r="G242" s="47"/>
      <c r="H242" s="225"/>
      <c r="I242" s="159"/>
      <c r="J242" s="47"/>
      <c r="K242" s="225"/>
      <c r="L242" s="159"/>
      <c r="M242" s="47"/>
      <c r="N242" s="225"/>
      <c r="O242" s="159"/>
      <c r="P242" s="47"/>
      <c r="Q242" s="162"/>
      <c r="R242" s="340"/>
    </row>
    <row r="243" spans="1:18" ht="15.75" x14ac:dyDescent="0.25">
      <c r="A243" s="318"/>
      <c r="B243" s="316"/>
      <c r="C243" s="289"/>
      <c r="D243" s="11">
        <v>55.8</v>
      </c>
      <c r="E243" s="291"/>
      <c r="F243" s="287"/>
      <c r="G243" s="47"/>
      <c r="H243" s="225"/>
      <c r="I243" s="159"/>
      <c r="J243" s="47"/>
      <c r="K243" s="225"/>
      <c r="L243" s="159"/>
      <c r="M243" s="47"/>
      <c r="N243" s="225"/>
      <c r="O243" s="159"/>
      <c r="P243" s="47"/>
      <c r="Q243" s="162"/>
      <c r="R243" s="340"/>
    </row>
    <row r="244" spans="1:18" ht="15.75" x14ac:dyDescent="0.25">
      <c r="A244" s="318"/>
      <c r="B244" s="316"/>
      <c r="C244" s="289"/>
      <c r="D244" s="11">
        <v>274.8</v>
      </c>
      <c r="E244" s="291"/>
      <c r="F244" s="287"/>
      <c r="G244" s="47"/>
      <c r="H244" s="225"/>
      <c r="I244" s="159"/>
      <c r="J244" s="47"/>
      <c r="K244" s="225"/>
      <c r="L244" s="159"/>
      <c r="M244" s="47"/>
      <c r="N244" s="225"/>
      <c r="O244" s="159"/>
      <c r="P244" s="47"/>
      <c r="Q244" s="162"/>
      <c r="R244" s="340"/>
    </row>
    <row r="245" spans="1:18" ht="15.75" x14ac:dyDescent="0.25">
      <c r="A245" s="318"/>
      <c r="B245" s="316"/>
      <c r="C245" s="289"/>
      <c r="D245" s="11">
        <v>54</v>
      </c>
      <c r="E245" s="291"/>
      <c r="F245" s="287"/>
      <c r="G245" s="47"/>
      <c r="H245" s="225"/>
      <c r="I245" s="159"/>
      <c r="J245" s="47"/>
      <c r="K245" s="225"/>
      <c r="L245" s="159"/>
      <c r="M245" s="47"/>
      <c r="N245" s="225"/>
      <c r="O245" s="159"/>
      <c r="P245" s="47"/>
      <c r="Q245" s="162"/>
      <c r="R245" s="340"/>
    </row>
    <row r="246" spans="1:18" ht="15.75" x14ac:dyDescent="0.25">
      <c r="A246" s="318"/>
      <c r="B246" s="316"/>
      <c r="C246" s="289"/>
      <c r="D246" s="11">
        <v>48.48</v>
      </c>
      <c r="E246" s="291"/>
      <c r="F246" s="287"/>
      <c r="G246" s="47"/>
      <c r="H246" s="225"/>
      <c r="I246" s="159"/>
      <c r="J246" s="47"/>
      <c r="K246" s="225"/>
      <c r="L246" s="159"/>
      <c r="M246" s="47"/>
      <c r="N246" s="225"/>
      <c r="O246" s="159"/>
      <c r="P246" s="47"/>
      <c r="Q246" s="162"/>
      <c r="R246" s="340"/>
    </row>
    <row r="247" spans="1:18" ht="15.75" x14ac:dyDescent="0.25">
      <c r="A247" s="318"/>
      <c r="B247" s="316"/>
      <c r="C247" s="289"/>
      <c r="D247" s="11">
        <v>82.68</v>
      </c>
      <c r="E247" s="291"/>
      <c r="F247" s="287"/>
      <c r="G247" s="47"/>
      <c r="H247" s="225"/>
      <c r="I247" s="159"/>
      <c r="J247" s="47"/>
      <c r="K247" s="225"/>
      <c r="L247" s="159"/>
      <c r="M247" s="47"/>
      <c r="N247" s="225"/>
      <c r="O247" s="159"/>
      <c r="P247" s="47"/>
      <c r="Q247" s="162"/>
      <c r="R247" s="340"/>
    </row>
    <row r="248" spans="1:18" ht="45" customHeight="1" x14ac:dyDescent="0.25">
      <c r="A248" s="318"/>
      <c r="B248" s="316"/>
      <c r="C248" s="289"/>
      <c r="D248" s="11">
        <v>254.4</v>
      </c>
      <c r="E248" s="291"/>
      <c r="F248" s="287"/>
      <c r="G248" s="47"/>
      <c r="H248" s="225"/>
      <c r="I248" s="159"/>
      <c r="J248" s="47"/>
      <c r="K248" s="225"/>
      <c r="L248" s="159"/>
      <c r="M248" s="47"/>
      <c r="N248" s="225"/>
      <c r="O248" s="159"/>
      <c r="P248" s="47"/>
      <c r="Q248" s="162"/>
      <c r="R248" s="340"/>
    </row>
    <row r="249" spans="1:18" ht="15.75" x14ac:dyDescent="0.25">
      <c r="A249" s="318"/>
      <c r="B249" s="316"/>
      <c r="C249" s="289"/>
      <c r="D249" s="11">
        <v>140.16</v>
      </c>
      <c r="E249" s="291"/>
      <c r="F249" s="287"/>
      <c r="G249" s="47"/>
      <c r="H249" s="225"/>
      <c r="I249" s="159"/>
      <c r="J249" s="47"/>
      <c r="K249" s="225"/>
      <c r="L249" s="159"/>
      <c r="M249" s="47"/>
      <c r="N249" s="225"/>
      <c r="O249" s="159"/>
      <c r="P249" s="47"/>
      <c r="Q249" s="162"/>
      <c r="R249" s="340"/>
    </row>
    <row r="250" spans="1:18" ht="16.5" thickBot="1" x14ac:dyDescent="0.3">
      <c r="A250" s="319"/>
      <c r="B250" s="317"/>
      <c r="C250" s="290"/>
      <c r="D250" s="10">
        <v>168</v>
      </c>
      <c r="E250" s="291"/>
      <c r="F250" s="288"/>
      <c r="G250" s="52"/>
      <c r="H250" s="226"/>
      <c r="I250" s="160"/>
      <c r="J250" s="52"/>
      <c r="K250" s="226"/>
      <c r="L250" s="160"/>
      <c r="M250" s="52"/>
      <c r="N250" s="226"/>
      <c r="O250" s="160"/>
      <c r="P250" s="52"/>
      <c r="Q250" s="163"/>
      <c r="R250" s="341"/>
    </row>
    <row r="251" spans="1:18" ht="16.5" thickBot="1" x14ac:dyDescent="0.3">
      <c r="A251" s="21"/>
      <c r="B251" s="21"/>
      <c r="C251" s="3" t="s">
        <v>159</v>
      </c>
      <c r="D251" s="14"/>
      <c r="E251" s="100">
        <f>SUM(E3:E250)</f>
        <v>101000</v>
      </c>
      <c r="F251" s="47"/>
      <c r="G251" s="47"/>
      <c r="H251" s="101">
        <f>SUM(H3:H250)</f>
        <v>29225.060000000005</v>
      </c>
      <c r="I251" s="47"/>
      <c r="J251" s="47"/>
      <c r="K251" s="101">
        <f>SUM(K3:K250)</f>
        <v>11833.01</v>
      </c>
      <c r="L251" s="47"/>
      <c r="M251" s="103"/>
      <c r="N251" s="108">
        <f>SUM(N3:N250)</f>
        <v>2412</v>
      </c>
      <c r="O251" s="103"/>
      <c r="P251" s="103"/>
      <c r="Q251" s="109">
        <f>SUM(Q3:Q250)</f>
        <v>7050</v>
      </c>
      <c r="R251" s="110">
        <f>SUM(E251:Q251)</f>
        <v>151520.07</v>
      </c>
    </row>
    <row r="252" spans="1:18" x14ac:dyDescent="0.25">
      <c r="E252" s="102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84"/>
    </row>
    <row r="255" spans="1:18" x14ac:dyDescent="0.25">
      <c r="R255" s="124"/>
    </row>
  </sheetData>
  <mergeCells count="525">
    <mergeCell ref="R214:R216"/>
    <mergeCell ref="R217:R219"/>
    <mergeCell ref="R220:R224"/>
    <mergeCell ref="R229:R230"/>
    <mergeCell ref="R231:R235"/>
    <mergeCell ref="R236:R250"/>
    <mergeCell ref="R225:R226"/>
    <mergeCell ref="R227:R228"/>
    <mergeCell ref="R185:R187"/>
    <mergeCell ref="R188:R189"/>
    <mergeCell ref="R190:R191"/>
    <mergeCell ref="R192:R196"/>
    <mergeCell ref="R197:R201"/>
    <mergeCell ref="R202:R204"/>
    <mergeCell ref="R205:R207"/>
    <mergeCell ref="R208:R211"/>
    <mergeCell ref="R212:R213"/>
    <mergeCell ref="R147:R149"/>
    <mergeCell ref="R150:R152"/>
    <mergeCell ref="R153:R157"/>
    <mergeCell ref="R158:R160"/>
    <mergeCell ref="R161:R166"/>
    <mergeCell ref="R167:R170"/>
    <mergeCell ref="R171:R176"/>
    <mergeCell ref="R177:R179"/>
    <mergeCell ref="R180:R184"/>
    <mergeCell ref="R118:R121"/>
    <mergeCell ref="R122:R125"/>
    <mergeCell ref="R126:R130"/>
    <mergeCell ref="R131:R134"/>
    <mergeCell ref="R135:R138"/>
    <mergeCell ref="R139:R140"/>
    <mergeCell ref="R141:R142"/>
    <mergeCell ref="R143:R144"/>
    <mergeCell ref="R145:R146"/>
    <mergeCell ref="R84:R86"/>
    <mergeCell ref="R87:R89"/>
    <mergeCell ref="R90:R93"/>
    <mergeCell ref="R94:R97"/>
    <mergeCell ref="R98:R102"/>
    <mergeCell ref="R103:R107"/>
    <mergeCell ref="R108:R111"/>
    <mergeCell ref="R112:R115"/>
    <mergeCell ref="R116:R117"/>
    <mergeCell ref="R48:R50"/>
    <mergeCell ref="R51:R54"/>
    <mergeCell ref="R55:R57"/>
    <mergeCell ref="R58:R61"/>
    <mergeCell ref="R62:R64"/>
    <mergeCell ref="R65:R71"/>
    <mergeCell ref="R72:R74"/>
    <mergeCell ref="R75:R79"/>
    <mergeCell ref="R80:R83"/>
    <mergeCell ref="R3:R10"/>
    <mergeCell ref="R11:R14"/>
    <mergeCell ref="R15:R27"/>
    <mergeCell ref="R28:R30"/>
    <mergeCell ref="R31:R33"/>
    <mergeCell ref="R34:R37"/>
    <mergeCell ref="R38:R39"/>
    <mergeCell ref="R40:R43"/>
    <mergeCell ref="R44:R47"/>
    <mergeCell ref="B167:B170"/>
    <mergeCell ref="A167:A170"/>
    <mergeCell ref="B214:B216"/>
    <mergeCell ref="A214:A216"/>
    <mergeCell ref="A161:A166"/>
    <mergeCell ref="B147:B149"/>
    <mergeCell ref="A147:A149"/>
    <mergeCell ref="B150:B152"/>
    <mergeCell ref="A150:A152"/>
    <mergeCell ref="B153:B157"/>
    <mergeCell ref="A153:A157"/>
    <mergeCell ref="A202:A204"/>
    <mergeCell ref="B185:B187"/>
    <mergeCell ref="A185:A187"/>
    <mergeCell ref="B188:B189"/>
    <mergeCell ref="A188:A189"/>
    <mergeCell ref="B190:B191"/>
    <mergeCell ref="A190:A191"/>
    <mergeCell ref="B171:B176"/>
    <mergeCell ref="A171:A176"/>
    <mergeCell ref="B177:B179"/>
    <mergeCell ref="A177:A179"/>
    <mergeCell ref="B180:B184"/>
    <mergeCell ref="A180:A184"/>
    <mergeCell ref="E131:E134"/>
    <mergeCell ref="E126:E130"/>
    <mergeCell ref="E135:E138"/>
    <mergeCell ref="E139:E140"/>
    <mergeCell ref="B126:B130"/>
    <mergeCell ref="A126:A130"/>
    <mergeCell ref="B217:B219"/>
    <mergeCell ref="A217:A219"/>
    <mergeCell ref="E167:E170"/>
    <mergeCell ref="E141:E142"/>
    <mergeCell ref="E143:E144"/>
    <mergeCell ref="E145:E146"/>
    <mergeCell ref="E147:E149"/>
    <mergeCell ref="E150:E152"/>
    <mergeCell ref="E161:E166"/>
    <mergeCell ref="B158:B160"/>
    <mergeCell ref="A158:A160"/>
    <mergeCell ref="B161:B166"/>
    <mergeCell ref="E171:E176"/>
    <mergeCell ref="E177:E179"/>
    <mergeCell ref="E180:E184"/>
    <mergeCell ref="E185:E187"/>
    <mergeCell ref="E190:E191"/>
    <mergeCell ref="E188:E189"/>
    <mergeCell ref="B141:B142"/>
    <mergeCell ref="A141:A142"/>
    <mergeCell ref="B143:B144"/>
    <mergeCell ref="A143:A144"/>
    <mergeCell ref="B145:B146"/>
    <mergeCell ref="A145:A146"/>
    <mergeCell ref="B131:B134"/>
    <mergeCell ref="A131:A134"/>
    <mergeCell ref="B135:B138"/>
    <mergeCell ref="A135:A138"/>
    <mergeCell ref="B139:B140"/>
    <mergeCell ref="A139:A140"/>
    <mergeCell ref="B236:B250"/>
    <mergeCell ref="A236:A250"/>
    <mergeCell ref="E192:E196"/>
    <mergeCell ref="E197:E201"/>
    <mergeCell ref="E202:E204"/>
    <mergeCell ref="E205:E207"/>
    <mergeCell ref="E208:E211"/>
    <mergeCell ref="E212:E213"/>
    <mergeCell ref="E231:E235"/>
    <mergeCell ref="B205:B207"/>
    <mergeCell ref="A205:A207"/>
    <mergeCell ref="B208:B211"/>
    <mergeCell ref="A208:A211"/>
    <mergeCell ref="B212:B213"/>
    <mergeCell ref="A212:A213"/>
    <mergeCell ref="B192:B196"/>
    <mergeCell ref="A192:A196"/>
    <mergeCell ref="B197:B201"/>
    <mergeCell ref="A197:A201"/>
    <mergeCell ref="B202:B204"/>
    <mergeCell ref="E214:E216"/>
    <mergeCell ref="B231:B235"/>
    <mergeCell ref="B112:B115"/>
    <mergeCell ref="A112:A115"/>
    <mergeCell ref="E112:E115"/>
    <mergeCell ref="E116:E117"/>
    <mergeCell ref="B116:B117"/>
    <mergeCell ref="A116:A117"/>
    <mergeCell ref="B118:B121"/>
    <mergeCell ref="A118:A121"/>
    <mergeCell ref="A122:A125"/>
    <mergeCell ref="B122:B125"/>
    <mergeCell ref="E118:E121"/>
    <mergeCell ref="E122:E125"/>
    <mergeCell ref="E108:E111"/>
    <mergeCell ref="B98:B102"/>
    <mergeCell ref="A98:A102"/>
    <mergeCell ref="A103:A107"/>
    <mergeCell ref="A108:A111"/>
    <mergeCell ref="B108:B111"/>
    <mergeCell ref="B94:B97"/>
    <mergeCell ref="A94:A97"/>
    <mergeCell ref="E98:E102"/>
    <mergeCell ref="B103:B107"/>
    <mergeCell ref="E103:E107"/>
    <mergeCell ref="E84:E86"/>
    <mergeCell ref="B84:B86"/>
    <mergeCell ref="A84:A86"/>
    <mergeCell ref="E87:E89"/>
    <mergeCell ref="E90:E93"/>
    <mergeCell ref="E94:E97"/>
    <mergeCell ref="B87:B89"/>
    <mergeCell ref="A87:A89"/>
    <mergeCell ref="B90:B93"/>
    <mergeCell ref="A90:A93"/>
    <mergeCell ref="B55:B57"/>
    <mergeCell ref="A55:A57"/>
    <mergeCell ref="E75:E79"/>
    <mergeCell ref="B75:B79"/>
    <mergeCell ref="A75:A79"/>
    <mergeCell ref="E80:E83"/>
    <mergeCell ref="B80:B83"/>
    <mergeCell ref="A80:A83"/>
    <mergeCell ref="E65:E71"/>
    <mergeCell ref="B65:B71"/>
    <mergeCell ref="A65:A71"/>
    <mergeCell ref="E72:E74"/>
    <mergeCell ref="B72:B74"/>
    <mergeCell ref="A72:A74"/>
    <mergeCell ref="E44:E47"/>
    <mergeCell ref="B44:B47"/>
    <mergeCell ref="A44:A47"/>
    <mergeCell ref="H180:H184"/>
    <mergeCell ref="F87:F89"/>
    <mergeCell ref="E48:E50"/>
    <mergeCell ref="B48:B50"/>
    <mergeCell ref="A48:A50"/>
    <mergeCell ref="E38:E39"/>
    <mergeCell ref="B38:B39"/>
    <mergeCell ref="A38:A39"/>
    <mergeCell ref="E40:E43"/>
    <mergeCell ref="B40:B43"/>
    <mergeCell ref="A40:A43"/>
    <mergeCell ref="E58:E61"/>
    <mergeCell ref="B58:B61"/>
    <mergeCell ref="A58:A61"/>
    <mergeCell ref="E62:E64"/>
    <mergeCell ref="B62:B64"/>
    <mergeCell ref="A62:A64"/>
    <mergeCell ref="E51:E54"/>
    <mergeCell ref="B51:B54"/>
    <mergeCell ref="A51:A54"/>
    <mergeCell ref="E55:E57"/>
    <mergeCell ref="E34:E37"/>
    <mergeCell ref="B34:B37"/>
    <mergeCell ref="A34:A37"/>
    <mergeCell ref="E15:E27"/>
    <mergeCell ref="B15:B27"/>
    <mergeCell ref="A15:A27"/>
    <mergeCell ref="E28:E30"/>
    <mergeCell ref="B28:B30"/>
    <mergeCell ref="A28:A30"/>
    <mergeCell ref="B3:B10"/>
    <mergeCell ref="E3:E10"/>
    <mergeCell ref="A3:A10"/>
    <mergeCell ref="E11:E14"/>
    <mergeCell ref="B11:B14"/>
    <mergeCell ref="A11:A14"/>
    <mergeCell ref="E31:E33"/>
    <mergeCell ref="B31:B33"/>
    <mergeCell ref="A31:A33"/>
    <mergeCell ref="G87:G89"/>
    <mergeCell ref="H87:H89"/>
    <mergeCell ref="F150:F152"/>
    <mergeCell ref="G150:G152"/>
    <mergeCell ref="H150:H152"/>
    <mergeCell ref="H143:H144"/>
    <mergeCell ref="H141:H142"/>
    <mergeCell ref="H139:H140"/>
    <mergeCell ref="H135:H138"/>
    <mergeCell ref="H131:H134"/>
    <mergeCell ref="H122:H125"/>
    <mergeCell ref="H118:H121"/>
    <mergeCell ref="H116:H117"/>
    <mergeCell ref="H112:H115"/>
    <mergeCell ref="H108:H111"/>
    <mergeCell ref="H98:H102"/>
    <mergeCell ref="H103:H105"/>
    <mergeCell ref="H94:H97"/>
    <mergeCell ref="H90:H93"/>
    <mergeCell ref="F205:F207"/>
    <mergeCell ref="G205:G207"/>
    <mergeCell ref="H205:H207"/>
    <mergeCell ref="H3:H10"/>
    <mergeCell ref="H231:H235"/>
    <mergeCell ref="H214:H216"/>
    <mergeCell ref="H212:H213"/>
    <mergeCell ref="H208:H211"/>
    <mergeCell ref="H202:H204"/>
    <mergeCell ref="H197:H201"/>
    <mergeCell ref="H192:H196"/>
    <mergeCell ref="H190:H191"/>
    <mergeCell ref="H188:H189"/>
    <mergeCell ref="H185:H187"/>
    <mergeCell ref="H177:H179"/>
    <mergeCell ref="H171:H176"/>
    <mergeCell ref="H167:H170"/>
    <mergeCell ref="H161:H166"/>
    <mergeCell ref="H158:H160"/>
    <mergeCell ref="H153:H157"/>
    <mergeCell ref="H147:H149"/>
    <mergeCell ref="H145:H146"/>
    <mergeCell ref="F180:F184"/>
    <mergeCell ref="G180:G184"/>
    <mergeCell ref="H84:H86"/>
    <mergeCell ref="H80:H83"/>
    <mergeCell ref="H75:H79"/>
    <mergeCell ref="H72:H74"/>
    <mergeCell ref="H65:H71"/>
    <mergeCell ref="H62:H64"/>
    <mergeCell ref="H58:H61"/>
    <mergeCell ref="H55:H57"/>
    <mergeCell ref="H51:H54"/>
    <mergeCell ref="H48:H50"/>
    <mergeCell ref="H44:H47"/>
    <mergeCell ref="H40:H43"/>
    <mergeCell ref="H38:H39"/>
    <mergeCell ref="H34:H37"/>
    <mergeCell ref="H31:H33"/>
    <mergeCell ref="H28:H30"/>
    <mergeCell ref="H15:H27"/>
    <mergeCell ref="H11:H14"/>
    <mergeCell ref="K3:K10"/>
    <mergeCell ref="K11:K14"/>
    <mergeCell ref="K15:K27"/>
    <mergeCell ref="K28:K30"/>
    <mergeCell ref="K31:K33"/>
    <mergeCell ref="K34:K37"/>
    <mergeCell ref="K38:K39"/>
    <mergeCell ref="K40:K43"/>
    <mergeCell ref="K44:K47"/>
    <mergeCell ref="K48:K50"/>
    <mergeCell ref="K51:K54"/>
    <mergeCell ref="K55:K57"/>
    <mergeCell ref="K58:K61"/>
    <mergeCell ref="K62:K64"/>
    <mergeCell ref="K65:K71"/>
    <mergeCell ref="K72:K74"/>
    <mergeCell ref="K75:K79"/>
    <mergeCell ref="K80:K83"/>
    <mergeCell ref="K84:K86"/>
    <mergeCell ref="I87:I89"/>
    <mergeCell ref="J87:J89"/>
    <mergeCell ref="K87:K89"/>
    <mergeCell ref="K90:K93"/>
    <mergeCell ref="K94:K97"/>
    <mergeCell ref="K98:K102"/>
    <mergeCell ref="K103:K105"/>
    <mergeCell ref="K108:K111"/>
    <mergeCell ref="K112:K115"/>
    <mergeCell ref="K116:K117"/>
    <mergeCell ref="K118:K121"/>
    <mergeCell ref="K122:K125"/>
    <mergeCell ref="K131:K134"/>
    <mergeCell ref="K135:K138"/>
    <mergeCell ref="K139:K140"/>
    <mergeCell ref="K141:K142"/>
    <mergeCell ref="K143:K144"/>
    <mergeCell ref="K145:K146"/>
    <mergeCell ref="K147:K149"/>
    <mergeCell ref="I150:I152"/>
    <mergeCell ref="J150:J152"/>
    <mergeCell ref="K150:K152"/>
    <mergeCell ref="K153:K157"/>
    <mergeCell ref="K158:K160"/>
    <mergeCell ref="K161:K166"/>
    <mergeCell ref="K167:K170"/>
    <mergeCell ref="K171:K176"/>
    <mergeCell ref="K177:K179"/>
    <mergeCell ref="I180:I184"/>
    <mergeCell ref="J180:J184"/>
    <mergeCell ref="K180:K184"/>
    <mergeCell ref="K185:K187"/>
    <mergeCell ref="K188:K189"/>
    <mergeCell ref="K190:K191"/>
    <mergeCell ref="K192:K196"/>
    <mergeCell ref="K197:K201"/>
    <mergeCell ref="K202:K204"/>
    <mergeCell ref="I205:I207"/>
    <mergeCell ref="J205:J207"/>
    <mergeCell ref="K205:K207"/>
    <mergeCell ref="K208:K211"/>
    <mergeCell ref="K212:K213"/>
    <mergeCell ref="K214:K216"/>
    <mergeCell ref="K217:K219"/>
    <mergeCell ref="K220:K224"/>
    <mergeCell ref="K225:K226"/>
    <mergeCell ref="K231:K235"/>
    <mergeCell ref="I236:I250"/>
    <mergeCell ref="K236:K250"/>
    <mergeCell ref="B229:B230"/>
    <mergeCell ref="A229:A230"/>
    <mergeCell ref="C229:C230"/>
    <mergeCell ref="D229:D230"/>
    <mergeCell ref="E229:E230"/>
    <mergeCell ref="F229:F230"/>
    <mergeCell ref="G229:G230"/>
    <mergeCell ref="H229:H230"/>
    <mergeCell ref="K229:K230"/>
    <mergeCell ref="F236:F250"/>
    <mergeCell ref="H236:H250"/>
    <mergeCell ref="H225:H226"/>
    <mergeCell ref="C236:C250"/>
    <mergeCell ref="E236:E250"/>
    <mergeCell ref="A231:A235"/>
    <mergeCell ref="B225:B226"/>
    <mergeCell ref="A225:A226"/>
    <mergeCell ref="B227:B228"/>
    <mergeCell ref="A227:A228"/>
    <mergeCell ref="H217:H219"/>
    <mergeCell ref="A220:A224"/>
    <mergeCell ref="B220:B224"/>
    <mergeCell ref="H220:H224"/>
    <mergeCell ref="N3:N10"/>
    <mergeCell ref="N11:N14"/>
    <mergeCell ref="N15:N27"/>
    <mergeCell ref="N28:N30"/>
    <mergeCell ref="N31:N33"/>
    <mergeCell ref="N34:N37"/>
    <mergeCell ref="N38:N39"/>
    <mergeCell ref="N40:N43"/>
    <mergeCell ref="N44:N47"/>
    <mergeCell ref="N48:N50"/>
    <mergeCell ref="N51:N54"/>
    <mergeCell ref="N55:N57"/>
    <mergeCell ref="N58:N61"/>
    <mergeCell ref="N62:N64"/>
    <mergeCell ref="N65:N71"/>
    <mergeCell ref="N72:N74"/>
    <mergeCell ref="N75:N79"/>
    <mergeCell ref="N80:N83"/>
    <mergeCell ref="N84:N86"/>
    <mergeCell ref="L87:L89"/>
    <mergeCell ref="M87:M89"/>
    <mergeCell ref="N87:N89"/>
    <mergeCell ref="N90:N93"/>
    <mergeCell ref="N94:N97"/>
    <mergeCell ref="N98:N102"/>
    <mergeCell ref="N103:N105"/>
    <mergeCell ref="N108:N111"/>
    <mergeCell ref="N112:N115"/>
    <mergeCell ref="N116:N117"/>
    <mergeCell ref="N118:N121"/>
    <mergeCell ref="N122:N125"/>
    <mergeCell ref="N131:N134"/>
    <mergeCell ref="N135:N138"/>
    <mergeCell ref="N139:N140"/>
    <mergeCell ref="N141:N142"/>
    <mergeCell ref="N143:N144"/>
    <mergeCell ref="N145:N146"/>
    <mergeCell ref="N147:N149"/>
    <mergeCell ref="L150:L152"/>
    <mergeCell ref="M150:M152"/>
    <mergeCell ref="N150:N152"/>
    <mergeCell ref="N153:N157"/>
    <mergeCell ref="N158:N160"/>
    <mergeCell ref="N161:N166"/>
    <mergeCell ref="N167:N170"/>
    <mergeCell ref="N171:N176"/>
    <mergeCell ref="N177:N179"/>
    <mergeCell ref="L180:L184"/>
    <mergeCell ref="M180:M184"/>
    <mergeCell ref="N180:N184"/>
    <mergeCell ref="N185:N187"/>
    <mergeCell ref="N188:N189"/>
    <mergeCell ref="N190:N191"/>
    <mergeCell ref="N192:N196"/>
    <mergeCell ref="N197:N201"/>
    <mergeCell ref="N202:N204"/>
    <mergeCell ref="L205:L207"/>
    <mergeCell ref="M205:M207"/>
    <mergeCell ref="N205:N207"/>
    <mergeCell ref="N208:N211"/>
    <mergeCell ref="N212:N213"/>
    <mergeCell ref="N214:N216"/>
    <mergeCell ref="N217:N219"/>
    <mergeCell ref="N220:N224"/>
    <mergeCell ref="N225:N226"/>
    <mergeCell ref="N229:N230"/>
    <mergeCell ref="N231:N235"/>
    <mergeCell ref="L236:L250"/>
    <mergeCell ref="N236:N250"/>
    <mergeCell ref="Q3:Q10"/>
    <mergeCell ref="Q11:Q14"/>
    <mergeCell ref="Q15:Q27"/>
    <mergeCell ref="Q28:Q30"/>
    <mergeCell ref="Q31:Q33"/>
    <mergeCell ref="Q34:Q37"/>
    <mergeCell ref="Q38:Q39"/>
    <mergeCell ref="Q40:Q43"/>
    <mergeCell ref="Q44:Q47"/>
    <mergeCell ref="Q48:Q50"/>
    <mergeCell ref="Q51:Q54"/>
    <mergeCell ref="Q55:Q57"/>
    <mergeCell ref="Q58:Q61"/>
    <mergeCell ref="Q62:Q64"/>
    <mergeCell ref="Q65:Q71"/>
    <mergeCell ref="Q72:Q74"/>
    <mergeCell ref="Q75:Q79"/>
    <mergeCell ref="Q80:Q83"/>
    <mergeCell ref="Q84:Q86"/>
    <mergeCell ref="O87:O89"/>
    <mergeCell ref="P87:P89"/>
    <mergeCell ref="Q87:Q89"/>
    <mergeCell ref="Q90:Q93"/>
    <mergeCell ref="Q94:Q97"/>
    <mergeCell ref="Q98:Q102"/>
    <mergeCell ref="Q103:Q105"/>
    <mergeCell ref="Q108:Q111"/>
    <mergeCell ref="Q112:Q115"/>
    <mergeCell ref="Q116:Q117"/>
    <mergeCell ref="Q118:Q121"/>
    <mergeCell ref="Q122:Q125"/>
    <mergeCell ref="Q131:Q134"/>
    <mergeCell ref="Q135:Q138"/>
    <mergeCell ref="Q139:Q140"/>
    <mergeCell ref="Q141:Q142"/>
    <mergeCell ref="Q143:Q144"/>
    <mergeCell ref="Q145:Q146"/>
    <mergeCell ref="Q147:Q149"/>
    <mergeCell ref="O150:O152"/>
    <mergeCell ref="P150:P152"/>
    <mergeCell ref="Q150:Q152"/>
    <mergeCell ref="Q153:Q157"/>
    <mergeCell ref="Q158:Q160"/>
    <mergeCell ref="Q161:Q166"/>
    <mergeCell ref="Q167:Q170"/>
    <mergeCell ref="Q171:Q176"/>
    <mergeCell ref="Q177:Q179"/>
    <mergeCell ref="O180:O184"/>
    <mergeCell ref="P180:P184"/>
    <mergeCell ref="Q180:Q184"/>
    <mergeCell ref="Q185:Q187"/>
    <mergeCell ref="Q188:Q189"/>
    <mergeCell ref="Q190:Q191"/>
    <mergeCell ref="Q192:Q196"/>
    <mergeCell ref="Q220:Q224"/>
    <mergeCell ref="Q225:Q226"/>
    <mergeCell ref="Q229:Q230"/>
    <mergeCell ref="Q231:Q235"/>
    <mergeCell ref="O236:O250"/>
    <mergeCell ref="Q236:Q250"/>
    <mergeCell ref="O192:O196"/>
    <mergeCell ref="P192:P196"/>
    <mergeCell ref="Q197:Q201"/>
    <mergeCell ref="Q202:Q204"/>
    <mergeCell ref="O205:O207"/>
    <mergeCell ref="P205:P207"/>
    <mergeCell ref="Q205:Q207"/>
    <mergeCell ref="Q208:Q211"/>
    <mergeCell ref="Q212:Q213"/>
    <mergeCell ref="Q214:Q216"/>
    <mergeCell ref="Q217:Q219"/>
  </mergeCells>
  <pageMargins left="0.51181102362204722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6D2F-C364-4DBF-8D8F-787900B1C3EB}">
  <dimension ref="A1:O62"/>
  <sheetViews>
    <sheetView workbookViewId="0">
      <pane ySplit="2" topLeftCell="A60" activePane="bottomLeft" state="frozen"/>
      <selection pane="bottomLeft" activeCell="Q60" sqref="Q60"/>
    </sheetView>
  </sheetViews>
  <sheetFormatPr defaultRowHeight="15" x14ac:dyDescent="0.25"/>
  <cols>
    <col min="2" max="2" width="16.85546875" customWidth="1"/>
    <col min="3" max="3" width="24.140625" customWidth="1"/>
    <col min="4" max="4" width="12" customWidth="1"/>
    <col min="5" max="5" width="15.7109375" customWidth="1"/>
    <col min="7" max="7" width="19" customWidth="1"/>
    <col min="9" max="9" width="13.7109375" customWidth="1"/>
    <col min="11" max="11" width="15.140625" customWidth="1"/>
  </cols>
  <sheetData>
    <row r="1" spans="1:11" ht="15.75" thickBot="1" x14ac:dyDescent="0.3">
      <c r="A1" s="358" t="s">
        <v>303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63.75" x14ac:dyDescent="0.25">
      <c r="A2" s="35" t="s">
        <v>160</v>
      </c>
      <c r="B2" s="36" t="s">
        <v>0</v>
      </c>
      <c r="C2" s="37" t="s">
        <v>297</v>
      </c>
      <c r="D2" s="37" t="s">
        <v>288</v>
      </c>
      <c r="E2" s="38" t="s">
        <v>298</v>
      </c>
      <c r="F2" s="38" t="s">
        <v>288</v>
      </c>
      <c r="G2" s="42" t="s">
        <v>299</v>
      </c>
      <c r="H2" s="42" t="s">
        <v>288</v>
      </c>
      <c r="I2" s="44" t="s">
        <v>300</v>
      </c>
      <c r="J2" s="44" t="s">
        <v>288</v>
      </c>
      <c r="K2" s="116" t="s">
        <v>301</v>
      </c>
    </row>
    <row r="3" spans="1:11" ht="150" x14ac:dyDescent="0.25">
      <c r="A3" s="127" t="s">
        <v>1</v>
      </c>
      <c r="B3" s="128" t="s">
        <v>162</v>
      </c>
      <c r="C3" s="66" t="s">
        <v>203</v>
      </c>
      <c r="D3" s="112">
        <v>1107.5</v>
      </c>
      <c r="E3" s="114"/>
      <c r="F3" s="114"/>
      <c r="G3" s="129" t="s">
        <v>229</v>
      </c>
      <c r="H3" s="112">
        <v>440</v>
      </c>
      <c r="I3" s="130" t="s">
        <v>238</v>
      </c>
      <c r="J3" s="131">
        <v>2607.59</v>
      </c>
      <c r="K3" s="132">
        <f>SUM(D3+F3+H3+J3)</f>
        <v>4155.09</v>
      </c>
    </row>
    <row r="4" spans="1:11" ht="135" x14ac:dyDescent="0.25">
      <c r="A4" s="127" t="s">
        <v>3</v>
      </c>
      <c r="B4" s="127" t="s">
        <v>161</v>
      </c>
      <c r="C4" s="32"/>
      <c r="D4" s="112"/>
      <c r="E4" s="114"/>
      <c r="F4" s="114"/>
      <c r="G4" s="130" t="s">
        <v>214</v>
      </c>
      <c r="H4" s="32">
        <v>679.78</v>
      </c>
      <c r="I4" s="32"/>
      <c r="J4" s="32"/>
      <c r="K4" s="132">
        <f t="shared" ref="K4:K61" si="0">SUM(D4+F4+H4+J4)</f>
        <v>679.78</v>
      </c>
    </row>
    <row r="5" spans="1:11" ht="42.75" x14ac:dyDescent="0.25">
      <c r="A5" s="127" t="s">
        <v>5</v>
      </c>
      <c r="B5" s="127" t="s">
        <v>163</v>
      </c>
      <c r="C5" s="32"/>
      <c r="D5" s="112"/>
      <c r="E5" s="114"/>
      <c r="F5" s="114"/>
      <c r="G5" s="114"/>
      <c r="H5" s="114"/>
      <c r="I5" s="114"/>
      <c r="J5" s="114"/>
      <c r="K5" s="132">
        <f t="shared" si="0"/>
        <v>0</v>
      </c>
    </row>
    <row r="6" spans="1:11" ht="42.75" x14ac:dyDescent="0.25">
      <c r="A6" s="127" t="s">
        <v>7</v>
      </c>
      <c r="B6" s="127" t="s">
        <v>164</v>
      </c>
      <c r="C6" s="32"/>
      <c r="D6" s="133"/>
      <c r="E6" s="134"/>
      <c r="F6" s="134"/>
      <c r="G6" s="134"/>
      <c r="H6" s="134"/>
      <c r="I6" s="134"/>
      <c r="J6" s="134"/>
      <c r="K6" s="132">
        <f t="shared" si="0"/>
        <v>0</v>
      </c>
    </row>
    <row r="7" spans="1:11" ht="120" x14ac:dyDescent="0.25">
      <c r="A7" s="127" t="s">
        <v>9</v>
      </c>
      <c r="B7" s="127" t="s">
        <v>10</v>
      </c>
      <c r="C7" s="32"/>
      <c r="D7" s="112"/>
      <c r="E7" s="130"/>
      <c r="F7" s="135"/>
      <c r="G7" s="136" t="s">
        <v>220</v>
      </c>
      <c r="H7" s="137">
        <v>333.33</v>
      </c>
      <c r="I7" s="137"/>
      <c r="J7" s="137"/>
      <c r="K7" s="132">
        <f t="shared" si="0"/>
        <v>333.33</v>
      </c>
    </row>
    <row r="8" spans="1:11" ht="120" x14ac:dyDescent="0.25">
      <c r="A8" s="127" t="s">
        <v>11</v>
      </c>
      <c r="B8" s="127" t="s">
        <v>165</v>
      </c>
      <c r="C8" s="32"/>
      <c r="D8" s="112"/>
      <c r="E8" s="114"/>
      <c r="F8" s="114"/>
      <c r="G8" s="130" t="s">
        <v>229</v>
      </c>
      <c r="H8" s="112">
        <v>333.33</v>
      </c>
      <c r="I8" s="112"/>
      <c r="J8" s="112"/>
      <c r="K8" s="132">
        <f t="shared" si="0"/>
        <v>333.33</v>
      </c>
    </row>
    <row r="9" spans="1:11" ht="135" x14ac:dyDescent="0.25">
      <c r="A9" s="127" t="s">
        <v>13</v>
      </c>
      <c r="B9" s="138" t="s">
        <v>14</v>
      </c>
      <c r="C9" s="120"/>
      <c r="D9" s="113"/>
      <c r="E9" s="115"/>
      <c r="F9" s="115"/>
      <c r="G9" s="139" t="s">
        <v>230</v>
      </c>
      <c r="H9" s="113">
        <v>333.33</v>
      </c>
      <c r="I9" s="139"/>
      <c r="J9" s="131"/>
      <c r="K9" s="132">
        <f t="shared" si="0"/>
        <v>333.33</v>
      </c>
    </row>
    <row r="10" spans="1:11" ht="150" x14ac:dyDescent="0.25">
      <c r="A10" s="127" t="s">
        <v>15</v>
      </c>
      <c r="B10" s="127" t="s">
        <v>166</v>
      </c>
      <c r="C10" s="66" t="s">
        <v>203</v>
      </c>
      <c r="D10" s="112">
        <v>931</v>
      </c>
      <c r="E10" s="66" t="s">
        <v>208</v>
      </c>
      <c r="F10" s="32">
        <v>263.16000000000003</v>
      </c>
      <c r="G10" s="32"/>
      <c r="H10" s="32"/>
      <c r="I10" s="32"/>
      <c r="J10" s="32"/>
      <c r="K10" s="132">
        <f t="shared" si="0"/>
        <v>1194.1600000000001</v>
      </c>
    </row>
    <row r="11" spans="1:11" ht="45" x14ac:dyDescent="0.25">
      <c r="A11" s="127" t="s">
        <v>17</v>
      </c>
      <c r="B11" s="127" t="s">
        <v>167</v>
      </c>
      <c r="C11" s="66"/>
      <c r="D11" s="112"/>
      <c r="E11" s="66" t="s">
        <v>205</v>
      </c>
      <c r="F11" s="32">
        <v>263.16000000000003</v>
      </c>
      <c r="G11" s="32"/>
      <c r="H11" s="32"/>
      <c r="I11" s="32"/>
      <c r="J11" s="32"/>
      <c r="K11" s="132">
        <f t="shared" si="0"/>
        <v>263.16000000000003</v>
      </c>
    </row>
    <row r="12" spans="1:11" ht="130.5" customHeight="1" x14ac:dyDescent="0.25">
      <c r="A12" s="127" t="s">
        <v>19</v>
      </c>
      <c r="B12" s="127" t="s">
        <v>194</v>
      </c>
      <c r="C12" s="66" t="s">
        <v>203</v>
      </c>
      <c r="D12" s="32">
        <v>683.81</v>
      </c>
      <c r="E12" s="114"/>
      <c r="F12" s="114"/>
      <c r="G12" s="114"/>
      <c r="H12" s="114"/>
      <c r="I12" s="130" t="s">
        <v>237</v>
      </c>
      <c r="J12" s="112">
        <v>304</v>
      </c>
      <c r="K12" s="132">
        <f t="shared" si="0"/>
        <v>987.81</v>
      </c>
    </row>
    <row r="13" spans="1:11" ht="135" x14ac:dyDescent="0.25">
      <c r="A13" s="127" t="s">
        <v>21</v>
      </c>
      <c r="B13" s="127" t="s">
        <v>168</v>
      </c>
      <c r="C13" s="32"/>
      <c r="D13" s="112"/>
      <c r="E13" s="130"/>
      <c r="F13" s="114"/>
      <c r="G13" s="130" t="s">
        <v>230</v>
      </c>
      <c r="H13" s="112">
        <v>333.33</v>
      </c>
      <c r="I13" s="112"/>
      <c r="J13" s="112"/>
      <c r="K13" s="132">
        <f t="shared" si="0"/>
        <v>333.33</v>
      </c>
    </row>
    <row r="14" spans="1:11" ht="150" x14ac:dyDescent="0.25">
      <c r="A14" s="127" t="s">
        <v>23</v>
      </c>
      <c r="B14" s="127" t="s">
        <v>169</v>
      </c>
      <c r="C14" s="32"/>
      <c r="D14" s="112"/>
      <c r="E14" s="114"/>
      <c r="F14" s="114"/>
      <c r="G14" s="130" t="s">
        <v>231</v>
      </c>
      <c r="H14" s="112">
        <v>333.33</v>
      </c>
      <c r="I14" s="112"/>
      <c r="J14" s="112"/>
      <c r="K14" s="132">
        <f t="shared" si="0"/>
        <v>333.33</v>
      </c>
    </row>
    <row r="15" spans="1:11" ht="150" x14ac:dyDescent="0.25">
      <c r="A15" s="127" t="s">
        <v>25</v>
      </c>
      <c r="B15" s="127" t="s">
        <v>170</v>
      </c>
      <c r="C15" s="66" t="s">
        <v>203</v>
      </c>
      <c r="D15" s="140">
        <v>683.8</v>
      </c>
      <c r="E15" s="114"/>
      <c r="F15" s="114"/>
      <c r="G15" s="114"/>
      <c r="H15" s="114"/>
      <c r="I15" s="114"/>
      <c r="J15" s="114"/>
      <c r="K15" s="132">
        <f t="shared" si="0"/>
        <v>683.8</v>
      </c>
    </row>
    <row r="16" spans="1:11" ht="42.75" x14ac:dyDescent="0.25">
      <c r="A16" s="127" t="s">
        <v>27</v>
      </c>
      <c r="B16" s="127" t="s">
        <v>171</v>
      </c>
      <c r="C16" s="32"/>
      <c r="D16" s="112"/>
      <c r="E16" s="114"/>
      <c r="F16" s="114"/>
      <c r="G16" s="114"/>
      <c r="H16" s="114"/>
      <c r="I16" s="114"/>
      <c r="J16" s="114"/>
      <c r="K16" s="132">
        <f t="shared" si="0"/>
        <v>0</v>
      </c>
    </row>
    <row r="17" spans="1:11" ht="210" x14ac:dyDescent="0.25">
      <c r="A17" s="127" t="s">
        <v>28</v>
      </c>
      <c r="B17" s="127" t="s">
        <v>33</v>
      </c>
      <c r="C17" s="32"/>
      <c r="D17" s="112"/>
      <c r="E17" s="114"/>
      <c r="F17" s="114"/>
      <c r="G17" s="66" t="s">
        <v>216</v>
      </c>
      <c r="H17" s="32">
        <v>679.78</v>
      </c>
      <c r="I17" s="66" t="s">
        <v>239</v>
      </c>
      <c r="J17" s="99">
        <v>186</v>
      </c>
      <c r="K17" s="132">
        <f t="shared" si="0"/>
        <v>865.78</v>
      </c>
    </row>
    <row r="18" spans="1:11" ht="42.75" x14ac:dyDescent="0.25">
      <c r="A18" s="127" t="s">
        <v>30</v>
      </c>
      <c r="B18" s="127" t="s">
        <v>35</v>
      </c>
      <c r="C18" s="32"/>
      <c r="D18" s="112"/>
      <c r="E18" s="114"/>
      <c r="F18" s="114"/>
      <c r="G18" s="114"/>
      <c r="H18" s="114"/>
      <c r="I18" s="114"/>
      <c r="J18" s="114"/>
      <c r="K18" s="132">
        <f t="shared" si="0"/>
        <v>0</v>
      </c>
    </row>
    <row r="19" spans="1:11" ht="42.75" x14ac:dyDescent="0.25">
      <c r="A19" s="127" t="s">
        <v>32</v>
      </c>
      <c r="B19" s="127" t="s">
        <v>172</v>
      </c>
      <c r="C19" s="32"/>
      <c r="D19" s="112"/>
      <c r="E19" s="114"/>
      <c r="F19" s="114"/>
      <c r="G19" s="114"/>
      <c r="H19" s="114"/>
      <c r="I19" s="114"/>
      <c r="J19" s="114"/>
      <c r="K19" s="132">
        <f t="shared" si="0"/>
        <v>0</v>
      </c>
    </row>
    <row r="20" spans="1:11" ht="150" x14ac:dyDescent="0.25">
      <c r="A20" s="127" t="s">
        <v>34</v>
      </c>
      <c r="B20" s="127" t="s">
        <v>173</v>
      </c>
      <c r="C20" s="66" t="s">
        <v>203</v>
      </c>
      <c r="D20" s="112">
        <v>750.07</v>
      </c>
      <c r="E20" s="114"/>
      <c r="F20" s="114"/>
      <c r="G20" s="114"/>
      <c r="H20" s="114"/>
      <c r="I20" s="114"/>
      <c r="J20" s="114"/>
      <c r="K20" s="132">
        <f t="shared" si="0"/>
        <v>750.07</v>
      </c>
    </row>
    <row r="21" spans="1:11" ht="210" x14ac:dyDescent="0.25">
      <c r="A21" s="127" t="s">
        <v>36</v>
      </c>
      <c r="B21" s="127" t="s">
        <v>174</v>
      </c>
      <c r="C21" s="32"/>
      <c r="D21" s="141"/>
      <c r="E21" s="111"/>
      <c r="F21" s="142"/>
      <c r="G21" s="111" t="s">
        <v>236</v>
      </c>
      <c r="H21" s="141">
        <v>333.33</v>
      </c>
      <c r="I21" s="141"/>
      <c r="J21" s="141"/>
      <c r="K21" s="132">
        <f t="shared" si="0"/>
        <v>333.33</v>
      </c>
    </row>
    <row r="22" spans="1:11" ht="60" x14ac:dyDescent="0.25">
      <c r="A22" s="127" t="s">
        <v>38</v>
      </c>
      <c r="B22" s="127" t="s">
        <v>175</v>
      </c>
      <c r="C22" s="32"/>
      <c r="D22" s="112"/>
      <c r="E22" s="130" t="s">
        <v>206</v>
      </c>
      <c r="F22" s="114">
        <v>263.16000000000003</v>
      </c>
      <c r="G22" s="114"/>
      <c r="H22" s="114"/>
      <c r="I22" s="114"/>
      <c r="J22" s="114"/>
      <c r="K22" s="132">
        <f t="shared" si="0"/>
        <v>263.16000000000003</v>
      </c>
    </row>
    <row r="23" spans="1:11" ht="42.75" x14ac:dyDescent="0.25">
      <c r="A23" s="127" t="s">
        <v>40</v>
      </c>
      <c r="B23" s="127" t="s">
        <v>176</v>
      </c>
      <c r="C23" s="32"/>
      <c r="D23" s="112"/>
      <c r="E23" s="114"/>
      <c r="F23" s="114"/>
      <c r="G23" s="114"/>
      <c r="H23" s="114"/>
      <c r="I23" s="114"/>
      <c r="J23" s="114"/>
      <c r="K23" s="132">
        <f t="shared" si="0"/>
        <v>0</v>
      </c>
    </row>
    <row r="24" spans="1:11" ht="120" x14ac:dyDescent="0.25">
      <c r="A24" s="127" t="s">
        <v>42</v>
      </c>
      <c r="B24" s="127" t="s">
        <v>219</v>
      </c>
      <c r="C24" s="32"/>
      <c r="D24" s="112"/>
      <c r="E24" s="114"/>
      <c r="F24" s="114"/>
      <c r="G24" s="130" t="s">
        <v>220</v>
      </c>
      <c r="H24" s="112">
        <v>333.33</v>
      </c>
      <c r="I24" s="112"/>
      <c r="J24" s="112"/>
      <c r="K24" s="132">
        <f t="shared" si="0"/>
        <v>333.33</v>
      </c>
    </row>
    <row r="25" spans="1:11" ht="60" x14ac:dyDescent="0.25">
      <c r="A25" s="127" t="s">
        <v>44</v>
      </c>
      <c r="B25" s="127" t="s">
        <v>48</v>
      </c>
      <c r="C25" s="32"/>
      <c r="D25" s="112"/>
      <c r="E25" s="130" t="s">
        <v>209</v>
      </c>
      <c r="F25" s="114">
        <v>131.58000000000001</v>
      </c>
      <c r="G25" s="114"/>
      <c r="H25" s="114"/>
      <c r="I25" s="114"/>
      <c r="J25" s="114"/>
      <c r="K25" s="132">
        <f t="shared" si="0"/>
        <v>131.58000000000001</v>
      </c>
    </row>
    <row r="26" spans="1:11" ht="28.5" x14ac:dyDescent="0.25">
      <c r="A26" s="143" t="s">
        <v>46</v>
      </c>
      <c r="B26" s="143" t="s">
        <v>177</v>
      </c>
      <c r="C26" s="32"/>
      <c r="D26" s="141"/>
      <c r="E26" s="111"/>
      <c r="F26" s="142"/>
      <c r="G26" s="142"/>
      <c r="H26" s="142"/>
      <c r="I26" s="142"/>
      <c r="J26" s="142"/>
      <c r="K26" s="132">
        <f t="shared" si="0"/>
        <v>0</v>
      </c>
    </row>
    <row r="27" spans="1:11" ht="150" x14ac:dyDescent="0.25">
      <c r="A27" s="143" t="s">
        <v>47</v>
      </c>
      <c r="B27" s="143" t="s">
        <v>178</v>
      </c>
      <c r="C27" s="66" t="s">
        <v>203</v>
      </c>
      <c r="D27" s="112">
        <v>750.07</v>
      </c>
      <c r="E27" s="130"/>
      <c r="F27" s="114"/>
      <c r="G27" s="114"/>
      <c r="H27" s="114"/>
      <c r="I27" s="114"/>
      <c r="J27" s="114"/>
      <c r="K27" s="132">
        <f t="shared" si="0"/>
        <v>750.07</v>
      </c>
    </row>
    <row r="28" spans="1:11" ht="150" x14ac:dyDescent="0.25">
      <c r="A28" s="143" t="s">
        <v>49</v>
      </c>
      <c r="B28" s="143" t="s">
        <v>179</v>
      </c>
      <c r="C28" s="66" t="s">
        <v>203</v>
      </c>
      <c r="D28" s="112">
        <v>931</v>
      </c>
      <c r="E28" s="142"/>
      <c r="F28" s="142"/>
      <c r="G28" s="111" t="s">
        <v>229</v>
      </c>
      <c r="H28" s="141">
        <v>333.33</v>
      </c>
      <c r="I28" s="141"/>
      <c r="J28" s="141"/>
      <c r="K28" s="132">
        <f t="shared" si="0"/>
        <v>1264.33</v>
      </c>
    </row>
    <row r="29" spans="1:11" ht="42.75" x14ac:dyDescent="0.25">
      <c r="A29" s="127" t="s">
        <v>51</v>
      </c>
      <c r="B29" s="127" t="s">
        <v>180</v>
      </c>
      <c r="C29" s="32"/>
      <c r="D29" s="112"/>
      <c r="E29" s="114"/>
      <c r="F29" s="114"/>
      <c r="G29" s="114"/>
      <c r="H29" s="114"/>
      <c r="I29" s="114"/>
      <c r="J29" s="114"/>
      <c r="K29" s="132">
        <f t="shared" si="0"/>
        <v>0</v>
      </c>
    </row>
    <row r="30" spans="1:11" ht="195" x14ac:dyDescent="0.25">
      <c r="A30" s="127" t="s">
        <v>53</v>
      </c>
      <c r="B30" s="127" t="s">
        <v>181</v>
      </c>
      <c r="C30" s="66" t="s">
        <v>204</v>
      </c>
      <c r="D30" s="112">
        <v>683.8</v>
      </c>
      <c r="E30" s="130"/>
      <c r="F30" s="114"/>
      <c r="G30" s="130" t="s">
        <v>222</v>
      </c>
      <c r="H30" s="112">
        <v>332.6</v>
      </c>
      <c r="I30" s="112"/>
      <c r="J30" s="112"/>
      <c r="K30" s="132">
        <f t="shared" si="0"/>
        <v>1016.4</v>
      </c>
    </row>
    <row r="31" spans="1:11" ht="150" x14ac:dyDescent="0.25">
      <c r="A31" s="127" t="s">
        <v>55</v>
      </c>
      <c r="B31" s="127" t="s">
        <v>62</v>
      </c>
      <c r="C31" s="66" t="s">
        <v>203</v>
      </c>
      <c r="D31" s="112">
        <v>820</v>
      </c>
      <c r="E31" s="114"/>
      <c r="F31" s="114"/>
      <c r="G31" s="130" t="s">
        <v>221</v>
      </c>
      <c r="H31" s="114">
        <v>333.33</v>
      </c>
      <c r="I31" s="114"/>
      <c r="J31" s="114"/>
      <c r="K31" s="132">
        <f t="shared" si="0"/>
        <v>1153.33</v>
      </c>
    </row>
    <row r="32" spans="1:11" ht="150" x14ac:dyDescent="0.25">
      <c r="A32" s="127" t="s">
        <v>57</v>
      </c>
      <c r="B32" s="127" t="s">
        <v>64</v>
      </c>
      <c r="C32" s="66" t="s">
        <v>203</v>
      </c>
      <c r="D32" s="140">
        <v>683.8</v>
      </c>
      <c r="E32" s="114"/>
      <c r="F32" s="114"/>
      <c r="G32" s="130" t="s">
        <v>229</v>
      </c>
      <c r="H32" s="112">
        <v>330</v>
      </c>
      <c r="I32" s="112"/>
      <c r="J32" s="112"/>
      <c r="K32" s="132">
        <f t="shared" si="0"/>
        <v>1013.8</v>
      </c>
    </row>
    <row r="33" spans="1:11" ht="150" x14ac:dyDescent="0.25">
      <c r="A33" s="127" t="s">
        <v>59</v>
      </c>
      <c r="B33" s="127" t="s">
        <v>66</v>
      </c>
      <c r="C33" s="66" t="s">
        <v>203</v>
      </c>
      <c r="D33" s="112">
        <v>770</v>
      </c>
      <c r="E33" s="114"/>
      <c r="F33" s="114"/>
      <c r="G33" s="114"/>
      <c r="H33" s="114"/>
      <c r="I33" s="114"/>
      <c r="J33" s="114"/>
      <c r="K33" s="132">
        <f t="shared" si="0"/>
        <v>770</v>
      </c>
    </row>
    <row r="34" spans="1:11" ht="135" x14ac:dyDescent="0.25">
      <c r="A34" s="127" t="s">
        <v>61</v>
      </c>
      <c r="B34" s="127" t="s">
        <v>68</v>
      </c>
      <c r="C34" s="32"/>
      <c r="D34" s="144"/>
      <c r="E34" s="145"/>
      <c r="F34" s="114"/>
      <c r="G34" s="130" t="s">
        <v>223</v>
      </c>
      <c r="H34" s="112">
        <v>333.33</v>
      </c>
      <c r="I34" s="112"/>
      <c r="J34" s="112"/>
      <c r="K34" s="132">
        <f t="shared" si="0"/>
        <v>333.33</v>
      </c>
    </row>
    <row r="35" spans="1:11" ht="42.75" x14ac:dyDescent="0.25">
      <c r="A35" s="127" t="s">
        <v>63</v>
      </c>
      <c r="B35" s="127" t="s">
        <v>182</v>
      </c>
      <c r="C35" s="32"/>
      <c r="D35" s="112"/>
      <c r="E35" s="114"/>
      <c r="F35" s="114"/>
      <c r="G35" s="114"/>
      <c r="H35" s="114"/>
      <c r="I35" s="114"/>
      <c r="J35" s="114"/>
      <c r="K35" s="132">
        <f t="shared" si="0"/>
        <v>0</v>
      </c>
    </row>
    <row r="36" spans="1:11" ht="150" x14ac:dyDescent="0.25">
      <c r="A36" s="127" t="s">
        <v>65</v>
      </c>
      <c r="B36" s="127" t="s">
        <v>183</v>
      </c>
      <c r="C36" s="32"/>
      <c r="D36" s="141"/>
      <c r="E36" s="142"/>
      <c r="F36" s="142"/>
      <c r="G36" s="111" t="s">
        <v>235</v>
      </c>
      <c r="H36" s="141">
        <v>333.33</v>
      </c>
      <c r="I36" s="141"/>
      <c r="J36" s="141"/>
      <c r="K36" s="132">
        <f t="shared" si="0"/>
        <v>333.33</v>
      </c>
    </row>
    <row r="37" spans="1:11" ht="28.5" x14ac:dyDescent="0.25">
      <c r="A37" s="127" t="s">
        <v>67</v>
      </c>
      <c r="B37" s="127" t="s">
        <v>74</v>
      </c>
      <c r="C37" s="32"/>
      <c r="D37" s="112"/>
      <c r="E37" s="114"/>
      <c r="F37" s="114"/>
      <c r="G37" s="114"/>
      <c r="H37" s="114"/>
      <c r="I37" s="114"/>
      <c r="J37" s="114"/>
      <c r="K37" s="132">
        <f t="shared" si="0"/>
        <v>0</v>
      </c>
    </row>
    <row r="38" spans="1:11" ht="135" x14ac:dyDescent="0.25">
      <c r="A38" s="127" t="s">
        <v>69</v>
      </c>
      <c r="B38" s="127" t="s">
        <v>184</v>
      </c>
      <c r="C38" s="32"/>
      <c r="D38" s="112"/>
      <c r="E38" s="130" t="s">
        <v>206</v>
      </c>
      <c r="F38" s="32">
        <v>263.16000000000003</v>
      </c>
      <c r="G38" s="66" t="s">
        <v>215</v>
      </c>
      <c r="H38" s="32">
        <v>679.78</v>
      </c>
      <c r="I38" s="32"/>
      <c r="J38" s="32"/>
      <c r="K38" s="132">
        <f t="shared" si="0"/>
        <v>942.94</v>
      </c>
    </row>
    <row r="39" spans="1:11" ht="135" x14ac:dyDescent="0.25">
      <c r="A39" s="127" t="s">
        <v>71</v>
      </c>
      <c r="B39" s="127" t="s">
        <v>185</v>
      </c>
      <c r="C39" s="32"/>
      <c r="D39" s="112"/>
      <c r="E39" s="114"/>
      <c r="F39" s="114"/>
      <c r="G39" s="130" t="s">
        <v>230</v>
      </c>
      <c r="H39" s="112">
        <v>333.33</v>
      </c>
      <c r="I39" s="112"/>
      <c r="J39" s="112"/>
      <c r="K39" s="132">
        <f t="shared" si="0"/>
        <v>333.33</v>
      </c>
    </row>
    <row r="40" spans="1:11" ht="195" x14ac:dyDescent="0.25">
      <c r="A40" s="127" t="s">
        <v>73</v>
      </c>
      <c r="B40" s="127" t="s">
        <v>186</v>
      </c>
      <c r="C40" s="66"/>
      <c r="D40" s="130"/>
      <c r="E40" s="146"/>
      <c r="F40" s="146"/>
      <c r="G40" s="130" t="s">
        <v>224</v>
      </c>
      <c r="H40" s="32">
        <v>294.10000000000002</v>
      </c>
      <c r="I40" s="32"/>
      <c r="J40" s="32"/>
      <c r="K40" s="132">
        <f t="shared" si="0"/>
        <v>294.10000000000002</v>
      </c>
    </row>
    <row r="41" spans="1:11" ht="60" x14ac:dyDescent="0.25">
      <c r="A41" s="127" t="s">
        <v>75</v>
      </c>
      <c r="B41" s="143" t="s">
        <v>82</v>
      </c>
      <c r="C41" s="66"/>
      <c r="D41" s="111"/>
      <c r="E41" s="130" t="s">
        <v>209</v>
      </c>
      <c r="F41" s="66">
        <v>263.16000000000003</v>
      </c>
      <c r="G41" s="66"/>
      <c r="H41" s="66"/>
      <c r="I41" s="66"/>
      <c r="J41" s="66"/>
      <c r="K41" s="132">
        <f t="shared" si="0"/>
        <v>263.16000000000003</v>
      </c>
    </row>
    <row r="42" spans="1:11" ht="42.75" x14ac:dyDescent="0.25">
      <c r="A42" s="127" t="s">
        <v>77</v>
      </c>
      <c r="B42" s="127" t="s">
        <v>187</v>
      </c>
      <c r="C42" s="66"/>
      <c r="D42" s="130"/>
      <c r="E42" s="146"/>
      <c r="F42" s="146"/>
      <c r="G42" s="146"/>
      <c r="H42" s="146"/>
      <c r="I42" s="146"/>
      <c r="J42" s="146"/>
      <c r="K42" s="132">
        <f t="shared" si="0"/>
        <v>0</v>
      </c>
    </row>
    <row r="43" spans="1:11" ht="150" x14ac:dyDescent="0.25">
      <c r="A43" s="127" t="s">
        <v>79</v>
      </c>
      <c r="B43" s="127" t="s">
        <v>188</v>
      </c>
      <c r="C43" s="66"/>
      <c r="D43" s="147"/>
      <c r="E43" s="148"/>
      <c r="F43" s="148"/>
      <c r="G43" s="147" t="s">
        <v>228</v>
      </c>
      <c r="H43" s="147">
        <v>333.33</v>
      </c>
      <c r="I43" s="147"/>
      <c r="J43" s="147"/>
      <c r="K43" s="132">
        <f t="shared" si="0"/>
        <v>333.33</v>
      </c>
    </row>
    <row r="44" spans="1:11" ht="42.75" x14ac:dyDescent="0.25">
      <c r="A44" s="127" t="s">
        <v>81</v>
      </c>
      <c r="B44" s="127" t="s">
        <v>195</v>
      </c>
      <c r="C44" s="66"/>
      <c r="D44" s="130"/>
      <c r="E44" s="146"/>
      <c r="F44" s="146"/>
      <c r="G44" s="146"/>
      <c r="H44" s="146"/>
      <c r="I44" s="146"/>
      <c r="J44" s="146"/>
      <c r="K44" s="132">
        <f t="shared" si="0"/>
        <v>0</v>
      </c>
    </row>
    <row r="45" spans="1:11" ht="60" x14ac:dyDescent="0.25">
      <c r="A45" s="127" t="s">
        <v>83</v>
      </c>
      <c r="B45" s="127" t="s">
        <v>90</v>
      </c>
      <c r="C45" s="66"/>
      <c r="D45" s="130"/>
      <c r="E45" s="130" t="s">
        <v>206</v>
      </c>
      <c r="F45" s="146">
        <v>263.16000000000003</v>
      </c>
      <c r="G45" s="146"/>
      <c r="H45" s="146"/>
      <c r="I45" s="146"/>
      <c r="J45" s="146"/>
      <c r="K45" s="132">
        <f t="shared" si="0"/>
        <v>263.16000000000003</v>
      </c>
    </row>
    <row r="46" spans="1:11" ht="120" x14ac:dyDescent="0.25">
      <c r="A46" s="127" t="s">
        <v>85</v>
      </c>
      <c r="B46" s="127" t="s">
        <v>92</v>
      </c>
      <c r="C46" s="66"/>
      <c r="D46" s="130"/>
      <c r="E46" s="146"/>
      <c r="F46" s="146"/>
      <c r="G46" s="130" t="s">
        <v>213</v>
      </c>
      <c r="H46" s="66">
        <v>679.78</v>
      </c>
      <c r="I46" s="66"/>
      <c r="J46" s="66"/>
      <c r="K46" s="132">
        <f t="shared" si="0"/>
        <v>679.78</v>
      </c>
    </row>
    <row r="47" spans="1:11" ht="225" x14ac:dyDescent="0.25">
      <c r="A47" s="127" t="s">
        <v>87</v>
      </c>
      <c r="B47" s="127" t="s">
        <v>94</v>
      </c>
      <c r="C47" s="66" t="s">
        <v>203</v>
      </c>
      <c r="D47" s="130">
        <v>750.07</v>
      </c>
      <c r="E47" s="130"/>
      <c r="F47" s="136"/>
      <c r="G47" s="66" t="s">
        <v>225</v>
      </c>
      <c r="H47" s="136">
        <v>333.33</v>
      </c>
      <c r="I47" s="136"/>
      <c r="J47" s="136"/>
      <c r="K47" s="132">
        <f t="shared" si="0"/>
        <v>1083.4000000000001</v>
      </c>
    </row>
    <row r="48" spans="1:11" ht="210" x14ac:dyDescent="0.25">
      <c r="A48" s="127" t="s">
        <v>89</v>
      </c>
      <c r="B48" s="127" t="s">
        <v>189</v>
      </c>
      <c r="C48" s="66"/>
      <c r="D48" s="111"/>
      <c r="E48" s="111" t="s">
        <v>211</v>
      </c>
      <c r="F48" s="130">
        <v>2500</v>
      </c>
      <c r="G48" s="130" t="s">
        <v>217</v>
      </c>
      <c r="H48" s="32">
        <v>679.78</v>
      </c>
      <c r="I48" s="32"/>
      <c r="J48" s="32"/>
      <c r="K48" s="132">
        <f t="shared" si="0"/>
        <v>3179.7799999999997</v>
      </c>
    </row>
    <row r="49" spans="1:15" ht="28.5" x14ac:dyDescent="0.25">
      <c r="A49" s="127" t="s">
        <v>91</v>
      </c>
      <c r="B49" s="127" t="s">
        <v>97</v>
      </c>
      <c r="C49" s="66"/>
      <c r="D49" s="130"/>
      <c r="E49" s="146"/>
      <c r="F49" s="146"/>
      <c r="G49" s="146"/>
      <c r="H49" s="146"/>
      <c r="I49" s="146"/>
      <c r="J49" s="146"/>
      <c r="K49" s="132">
        <f t="shared" si="0"/>
        <v>0</v>
      </c>
    </row>
    <row r="50" spans="1:15" ht="150" x14ac:dyDescent="0.25">
      <c r="A50" s="127" t="s">
        <v>93</v>
      </c>
      <c r="B50" s="127" t="s">
        <v>99</v>
      </c>
      <c r="C50" s="66" t="s">
        <v>203</v>
      </c>
      <c r="D50" s="130">
        <v>1090</v>
      </c>
      <c r="E50" s="130"/>
      <c r="F50" s="130"/>
      <c r="G50" s="130" t="s">
        <v>218</v>
      </c>
      <c r="H50" s="130">
        <v>333.33</v>
      </c>
      <c r="I50" s="130"/>
      <c r="J50" s="130"/>
      <c r="K50" s="132">
        <f t="shared" si="0"/>
        <v>1423.33</v>
      </c>
    </row>
    <row r="51" spans="1:15" ht="135" x14ac:dyDescent="0.25">
      <c r="A51" s="127" t="s">
        <v>95</v>
      </c>
      <c r="B51" s="127" t="s">
        <v>190</v>
      </c>
      <c r="C51" s="149"/>
      <c r="D51" s="130"/>
      <c r="E51" s="130"/>
      <c r="F51" s="146"/>
      <c r="G51" s="130" t="s">
        <v>230</v>
      </c>
      <c r="H51" s="130">
        <v>333.33</v>
      </c>
      <c r="I51" s="130"/>
      <c r="J51" s="130"/>
      <c r="K51" s="132">
        <f t="shared" si="0"/>
        <v>333.33</v>
      </c>
    </row>
    <row r="52" spans="1:15" ht="120" x14ac:dyDescent="0.25">
      <c r="A52" s="127" t="s">
        <v>96</v>
      </c>
      <c r="B52" s="127" t="s">
        <v>103</v>
      </c>
      <c r="C52" s="66"/>
      <c r="D52" s="130"/>
      <c r="E52" s="130"/>
      <c r="F52" s="146"/>
      <c r="G52" s="130" t="s">
        <v>212</v>
      </c>
      <c r="H52" s="66">
        <v>679.78</v>
      </c>
      <c r="I52" s="66"/>
      <c r="J52" s="66"/>
      <c r="K52" s="132">
        <f t="shared" si="0"/>
        <v>679.78</v>
      </c>
    </row>
    <row r="53" spans="1:15" ht="120" x14ac:dyDescent="0.25">
      <c r="A53" s="127" t="s">
        <v>98</v>
      </c>
      <c r="B53" s="143" t="s">
        <v>105</v>
      </c>
      <c r="C53" s="66"/>
      <c r="D53" s="111"/>
      <c r="E53" s="111"/>
      <c r="F53" s="136"/>
      <c r="G53" s="136" t="s">
        <v>229</v>
      </c>
      <c r="H53" s="136">
        <v>333.33</v>
      </c>
      <c r="I53" s="136"/>
      <c r="J53" s="136"/>
      <c r="K53" s="132">
        <f t="shared" si="0"/>
        <v>333.33</v>
      </c>
    </row>
    <row r="54" spans="1:15" ht="150" x14ac:dyDescent="0.25">
      <c r="A54" s="127" t="s">
        <v>100</v>
      </c>
      <c r="B54" s="143" t="s">
        <v>18</v>
      </c>
      <c r="C54" s="111" t="s">
        <v>203</v>
      </c>
      <c r="D54" s="130">
        <v>350</v>
      </c>
      <c r="E54" s="146"/>
      <c r="F54" s="146"/>
      <c r="G54" s="146"/>
      <c r="H54" s="146"/>
      <c r="I54" s="146"/>
      <c r="J54" s="146"/>
      <c r="K54" s="132">
        <f t="shared" si="0"/>
        <v>350</v>
      </c>
    </row>
    <row r="55" spans="1:15" ht="60" x14ac:dyDescent="0.25">
      <c r="A55" s="127" t="s">
        <v>102</v>
      </c>
      <c r="B55" s="143" t="s">
        <v>191</v>
      </c>
      <c r="C55" s="66"/>
      <c r="D55" s="111"/>
      <c r="E55" s="111" t="s">
        <v>207</v>
      </c>
      <c r="F55" s="150">
        <v>263.16000000000003</v>
      </c>
      <c r="G55" s="150"/>
      <c r="H55" s="150"/>
      <c r="I55" s="150"/>
      <c r="J55" s="150"/>
      <c r="K55" s="132">
        <f t="shared" si="0"/>
        <v>263.16000000000003</v>
      </c>
    </row>
    <row r="56" spans="1:15" ht="150" x14ac:dyDescent="0.25">
      <c r="A56" s="127" t="s">
        <v>104</v>
      </c>
      <c r="B56" s="127" t="s">
        <v>192</v>
      </c>
      <c r="C56" s="66"/>
      <c r="D56" s="130"/>
      <c r="E56" s="146"/>
      <c r="F56" s="146"/>
      <c r="G56" s="130" t="s">
        <v>226</v>
      </c>
      <c r="H56" s="130">
        <v>333.33</v>
      </c>
      <c r="I56" s="130"/>
      <c r="J56" s="130"/>
      <c r="K56" s="132">
        <f t="shared" si="0"/>
        <v>333.33</v>
      </c>
    </row>
    <row r="57" spans="1:15" ht="28.5" x14ac:dyDescent="0.25">
      <c r="A57" s="127" t="s">
        <v>106</v>
      </c>
      <c r="B57" s="127" t="s">
        <v>109</v>
      </c>
      <c r="C57" s="66"/>
      <c r="D57" s="130"/>
      <c r="E57" s="146"/>
      <c r="F57" s="146"/>
      <c r="G57" s="146"/>
      <c r="H57" s="146"/>
      <c r="I57" s="146"/>
      <c r="J57" s="146"/>
      <c r="K57" s="132">
        <f t="shared" si="0"/>
        <v>0</v>
      </c>
    </row>
    <row r="58" spans="1:15" ht="195" x14ac:dyDescent="0.25">
      <c r="A58" s="150" t="s">
        <v>108</v>
      </c>
      <c r="B58" s="150" t="s">
        <v>201</v>
      </c>
      <c r="C58" s="111" t="s">
        <v>203</v>
      </c>
      <c r="D58" s="111">
        <v>750.07</v>
      </c>
      <c r="E58" s="111" t="s">
        <v>210</v>
      </c>
      <c r="F58" s="66">
        <v>2631.58</v>
      </c>
      <c r="G58" s="66"/>
      <c r="H58" s="66"/>
      <c r="I58" s="66"/>
      <c r="J58" s="66"/>
      <c r="K58" s="132">
        <f t="shared" si="0"/>
        <v>3381.65</v>
      </c>
    </row>
    <row r="59" spans="1:15" ht="150" x14ac:dyDescent="0.25">
      <c r="A59" s="150" t="s">
        <v>198</v>
      </c>
      <c r="B59" s="150" t="s">
        <v>197</v>
      </c>
      <c r="C59" s="111"/>
      <c r="D59" s="111"/>
      <c r="E59" s="150"/>
      <c r="F59" s="150"/>
      <c r="G59" s="111" t="s">
        <v>227</v>
      </c>
      <c r="H59" s="111">
        <v>333.33</v>
      </c>
      <c r="I59" s="111"/>
      <c r="J59" s="111"/>
      <c r="K59" s="132">
        <f t="shared" si="0"/>
        <v>333.33</v>
      </c>
    </row>
    <row r="60" spans="1:15" ht="135" x14ac:dyDescent="0.25">
      <c r="A60" s="150" t="s">
        <v>196</v>
      </c>
      <c r="B60" s="150" t="s">
        <v>234</v>
      </c>
      <c r="C60" s="111"/>
      <c r="D60" s="111"/>
      <c r="E60" s="150"/>
      <c r="F60" s="150"/>
      <c r="G60" s="111" t="s">
        <v>230</v>
      </c>
      <c r="H60" s="130">
        <v>330</v>
      </c>
      <c r="I60" s="130"/>
      <c r="J60" s="130"/>
      <c r="K60" s="132">
        <f t="shared" si="0"/>
        <v>330</v>
      </c>
      <c r="O60" s="125"/>
    </row>
    <row r="61" spans="1:15" ht="150" x14ac:dyDescent="0.25">
      <c r="A61" s="150" t="s">
        <v>233</v>
      </c>
      <c r="B61" s="150" t="s">
        <v>202</v>
      </c>
      <c r="C61" s="111" t="s">
        <v>203</v>
      </c>
      <c r="D61" s="130">
        <v>800</v>
      </c>
      <c r="E61" s="150"/>
      <c r="F61" s="150"/>
      <c r="G61" s="111" t="s">
        <v>232</v>
      </c>
      <c r="H61" s="130">
        <v>350</v>
      </c>
      <c r="I61" s="130"/>
      <c r="J61" s="130"/>
      <c r="K61" s="132">
        <f t="shared" si="0"/>
        <v>1150</v>
      </c>
    </row>
    <row r="62" spans="1:15" x14ac:dyDescent="0.25">
      <c r="A62" s="357" t="s">
        <v>200</v>
      </c>
      <c r="B62" s="357"/>
      <c r="C62" s="357"/>
      <c r="D62" s="41">
        <f>SUM(D3:D61)</f>
        <v>12534.989999999998</v>
      </c>
      <c r="E62" s="39"/>
      <c r="F62" s="39">
        <f>SUM(F3:F61)</f>
        <v>7105.28</v>
      </c>
      <c r="G62" s="39"/>
      <c r="H62" s="43">
        <f>SUM(H3:H61)</f>
        <v>12488.650000000001</v>
      </c>
      <c r="I62" s="43"/>
      <c r="J62" s="43">
        <f>SUM(J3:J61)</f>
        <v>3097.59</v>
      </c>
      <c r="K62" s="126">
        <f>SUM(D62+F62+H62+J62)</f>
        <v>35226.509999999995</v>
      </c>
    </row>
  </sheetData>
  <mergeCells count="2">
    <mergeCell ref="A62:C6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2024 m. KPP</vt:lpstr>
      <vt:lpstr>2024 m. kofinansavimas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Žaneta Vaištarienė</dc:creator>
  <cp:lastModifiedBy>Loreta Sirvidienė</cp:lastModifiedBy>
  <cp:lastPrinted>2024-12-11T12:34:37Z</cp:lastPrinted>
  <dcterms:created xsi:type="dcterms:W3CDTF">2024-04-03T08:13:38Z</dcterms:created>
  <dcterms:modified xsi:type="dcterms:W3CDTF">2024-12-20T09:25:50Z</dcterms:modified>
</cp:coreProperties>
</file>